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3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CHAEL\SB Analysis\The Journal of Applied Business Statistics\Marketing\"/>
    </mc:Choice>
  </mc:AlternateContent>
  <xr:revisionPtr revIDLastSave="0" documentId="13_ncr:1_{C54039C1-5D50-4677-8BFA-932BE4B7FF9B}" xr6:coauthVersionLast="47" xr6:coauthVersionMax="47" xr10:uidLastSave="{00000000-0000-0000-0000-000000000000}"/>
  <bookViews>
    <workbookView xWindow="-108" yWindow="-108" windowWidth="23256" windowHeight="12576" tabRatio="737" xr2:uid="{5B2D099F-7690-4A73-9A89-01714B4582E4}"/>
  </bookViews>
  <sheets>
    <sheet name="Business Statistics - Variance" sheetId="4" r:id="rId1"/>
    <sheet name="Business Statistics-Exponential" sheetId="5" r:id="rId2"/>
    <sheet name="LSS - Value Strem Mapping" sheetId="3" r:id="rId3"/>
    <sheet name="LSS - Histogram" sheetId="1" r:id="rId4"/>
    <sheet name="LSS - Trend Chart" sheetId="2" r:id="rId5"/>
    <sheet name="Box Plot" sheetId="6" r:id="rId6"/>
  </sheets>
  <externalReferences>
    <externalReference r:id="rId7"/>
  </externalReferences>
  <definedNames>
    <definedName name="_xlchart.v1.0" hidden="1">'LSS - Histogram'!$A$2:$A$55</definedName>
    <definedName name="_xlchart.v1.1" hidden="1">'[1]Box Plot'!$A$4</definedName>
    <definedName name="_xlchart.v1.2" hidden="1">'[1]Box Plot'!$A$5:$A$14</definedName>
    <definedName name="_xlchart.v1.3" hidden="1">'[1]Box Plot'!$B$4</definedName>
    <definedName name="_xlchart.v1.4" hidden="1">'[1]Box Plot'!$B$5:$B$14</definedName>
    <definedName name="_xlchart.v1.5" hidden="1">'[1]Box Plot'!$C$4</definedName>
    <definedName name="_xlchart.v1.6" hidden="1">'[1]Box Plot'!$C$5:$C$14</definedName>
    <definedName name="_xlchart.v1.7" hidden="1">'Box Plot'!$A$30</definedName>
    <definedName name="_xlchart.v1.8" hidden="1">'Box Plot'!$A$31:$A$40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6" l="1"/>
  <c r="E23" i="6"/>
  <c r="B20" i="6"/>
  <c r="B19" i="6"/>
  <c r="B18" i="6"/>
  <c r="E25" i="6" s="1"/>
  <c r="B17" i="6"/>
  <c r="B16" i="6"/>
  <c r="B4" i="5"/>
  <c r="E4" i="5" s="1"/>
  <c r="E24" i="6" l="1"/>
  <c r="E26" i="6"/>
  <c r="K6" i="5"/>
  <c r="K7" i="5" s="1"/>
  <c r="E5" i="5"/>
  <c r="H4" i="5"/>
  <c r="H5" i="5" s="1"/>
  <c r="N25" i="4" l="1"/>
  <c r="O23" i="4" s="1"/>
  <c r="I25" i="4"/>
  <c r="J18" i="4" s="1"/>
  <c r="M23" i="4"/>
  <c r="H23" i="4"/>
  <c r="M21" i="4"/>
  <c r="H21" i="4"/>
  <c r="J19" i="4"/>
  <c r="J16" i="4"/>
  <c r="O15" i="4"/>
  <c r="J15" i="4"/>
  <c r="J14" i="4"/>
  <c r="J10" i="4"/>
  <c r="J9" i="4"/>
  <c r="J8" i="4"/>
  <c r="G6" i="4"/>
  <c r="C4" i="4"/>
  <c r="J20" i="4" l="1"/>
  <c r="J12" i="4"/>
  <c r="J21" i="4"/>
  <c r="J13" i="4"/>
  <c r="O19" i="4"/>
  <c r="J23" i="4"/>
  <c r="J24" i="4"/>
  <c r="J11" i="4"/>
  <c r="J17" i="4"/>
  <c r="J22" i="4"/>
  <c r="O11" i="4"/>
  <c r="O22" i="4"/>
  <c r="O12" i="4"/>
  <c r="O10" i="4"/>
  <c r="O14" i="4"/>
  <c r="O18" i="4"/>
  <c r="O21" i="4"/>
  <c r="O24" i="4"/>
  <c r="O8" i="4"/>
  <c r="O16" i="4"/>
  <c r="O20" i="4"/>
  <c r="O9" i="4"/>
  <c r="O13" i="4"/>
  <c r="O17" i="4"/>
  <c r="J25" i="4" l="1"/>
  <c r="O25" i="4"/>
</calcChain>
</file>

<file path=xl/sharedStrings.xml><?xml version="1.0" encoding="utf-8"?>
<sst xmlns="http://schemas.openxmlformats.org/spreadsheetml/2006/main" count="59" uniqueCount="51">
  <si>
    <t>Data</t>
  </si>
  <si>
    <t>Histogram</t>
  </si>
  <si>
    <t>Trend Chart</t>
  </si>
  <si>
    <t>1. Enter your Data and Time Frame in the coresponding columns.</t>
  </si>
  <si>
    <t>2. Insert chart title and axis titles in the chart.</t>
  </si>
  <si>
    <t>3. Depending on the amount of data have, you may have to extend or reduce the Date and Data column.</t>
  </si>
  <si>
    <t>Time Period</t>
  </si>
  <si>
    <t>Date</t>
  </si>
  <si>
    <t xml:space="preserve"> </t>
  </si>
  <si>
    <t>V</t>
  </si>
  <si>
    <t>Value Stream of an office visit to the doctor</t>
  </si>
  <si>
    <t>Insert your data into column A to automatically calculae the Population Variance</t>
  </si>
  <si>
    <t>Insert your sample data into column E to automatically calculate the Sample Variance</t>
  </si>
  <si>
    <t xml:space="preserve">Population Variance = </t>
  </si>
  <si>
    <t xml:space="preserve">Sample Variance = </t>
  </si>
  <si>
    <t>Supplier B</t>
  </si>
  <si>
    <r>
      <t>(x - x-bar)</t>
    </r>
    <r>
      <rPr>
        <vertAlign val="superscript"/>
        <sz val="12"/>
        <rFont val="Times New Roman"/>
        <family val="1"/>
      </rPr>
      <t>2</t>
    </r>
  </si>
  <si>
    <t>Supplier A</t>
  </si>
  <si>
    <t xml:space="preserve">Variance: </t>
  </si>
  <si>
    <t xml:space="preserve">Standard Deviation: </t>
  </si>
  <si>
    <t xml:space="preserve">Mean: </t>
  </si>
  <si>
    <t>Sample Issue Example - Motorcycle Manufacturer's Two Suppliers
Notice both have a mean of 12.5, but their variances are signifacantly different.</t>
  </si>
  <si>
    <t>Exponential Distribution  -  Auto Solver Tool</t>
  </si>
  <si>
    <r>
      <t xml:space="preserve">Insert your values for </t>
    </r>
    <r>
      <rPr>
        <b/>
        <sz val="14"/>
        <color theme="1"/>
        <rFont val="Symbol"/>
        <family val="1"/>
        <charset val="2"/>
      </rPr>
      <t>m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i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and all equations will calculate automatically</t>
    </r>
  </si>
  <si>
    <t>Insert your values for x1 and x2 below and all equation will calculate automatically</t>
  </si>
  <si>
    <t>µ =</t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</si>
  <si>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  <scheme val="minor"/>
      </rPr>
      <t xml:space="preserve"> = 1/</t>
    </r>
    <r>
      <rPr>
        <sz val="14"/>
        <color theme="1"/>
        <rFont val="Symbol"/>
        <family val="1"/>
        <charset val="2"/>
      </rPr>
      <t>m =</t>
    </r>
    <r>
      <rPr>
        <sz val="14"/>
        <color theme="1"/>
        <rFont val="Calibri"/>
        <family val="2"/>
        <scheme val="minor"/>
      </rPr>
      <t xml:space="preserve"> </t>
    </r>
  </si>
  <si>
    <r>
      <t>P(X &gt; x)</t>
    </r>
    <r>
      <rPr>
        <sz val="14"/>
        <color theme="1"/>
        <rFont val="Calibri"/>
        <family val="2"/>
        <scheme val="minor"/>
      </rPr>
      <t xml:space="preserve"> =</t>
    </r>
  </si>
  <si>
    <r>
      <t>P(X &lt; x)</t>
    </r>
    <r>
      <rPr>
        <sz val="14"/>
        <color theme="1"/>
        <rFont val="Calibri"/>
        <family val="2"/>
        <scheme val="minor"/>
      </rPr>
      <t xml:space="preserve"> =</t>
    </r>
  </si>
  <si>
    <t>x =</t>
  </si>
  <si>
    <t>=</t>
  </si>
  <si>
    <t xml:space="preserve">= </t>
  </si>
  <si>
    <r>
      <rPr>
        <i/>
        <sz val="16"/>
        <color theme="1"/>
        <rFont val="Calibri"/>
        <family val="2"/>
        <scheme val="minor"/>
      </rPr>
      <t>P(X &lt; x</t>
    </r>
    <r>
      <rPr>
        <i/>
        <vertAlign val="subscript"/>
        <sz val="16"/>
        <color theme="1"/>
        <rFont val="Calibri"/>
        <family val="2"/>
        <scheme val="minor"/>
      </rPr>
      <t>2</t>
    </r>
    <r>
      <rPr>
        <i/>
        <sz val="16"/>
        <color theme="1"/>
        <rFont val="Calibri"/>
        <family val="2"/>
        <scheme val="minor"/>
      </rPr>
      <t>) - P(X &lt; x</t>
    </r>
    <r>
      <rPr>
        <i/>
        <vertAlign val="subscript"/>
        <sz val="16"/>
        <color theme="1"/>
        <rFont val="Calibri"/>
        <family val="2"/>
        <scheme val="minor"/>
      </rPr>
      <t>1</t>
    </r>
    <r>
      <rPr>
        <i/>
        <sz val="16"/>
        <color theme="1"/>
        <rFont val="Calibri"/>
        <family val="2"/>
        <scheme val="minor"/>
      </rPr>
      <t>)</t>
    </r>
    <r>
      <rPr>
        <sz val="16"/>
        <color theme="1"/>
        <rFont val="Calibri"/>
        <family val="2"/>
        <scheme val="minor"/>
      </rPr>
      <t xml:space="preserve">= </t>
    </r>
  </si>
  <si>
    <r>
      <t>x</t>
    </r>
    <r>
      <rPr>
        <b/>
        <vertAlign val="sub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=  </t>
    </r>
  </si>
  <si>
    <r>
      <t>x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= </t>
    </r>
  </si>
  <si>
    <t>Boxplots - Box-and-Whisker Diagrams</t>
  </si>
  <si>
    <t xml:space="preserve"> Instructions: Enter data in columns labeled A-B-C and Box Plot Cxhart will automaticall be displayed.</t>
  </si>
  <si>
    <t>A</t>
  </si>
  <si>
    <t>B</t>
  </si>
  <si>
    <t>C</t>
  </si>
  <si>
    <t>Minimum</t>
  </si>
  <si>
    <t>First Quartile</t>
  </si>
  <si>
    <t>Median 2nd Quartile</t>
  </si>
  <si>
    <t>3rd Quartile</t>
  </si>
  <si>
    <t>Maximum</t>
  </si>
  <si>
    <t>Differenve</t>
  </si>
  <si>
    <t>Values</t>
  </si>
  <si>
    <t>Difference between 1st Quartile and Minimum</t>
  </si>
  <si>
    <t xml:space="preserve">Difference between median and 1st Quartile </t>
  </si>
  <si>
    <t xml:space="preserve">Difference between 3rd Quartile and median </t>
  </si>
  <si>
    <t>Difference between Max and 3rd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</si>
</sst>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6"/>
      <color rgb="FFFFFFFF"/>
      <name val="Calibri"/>
      <family val="2"/>
    </font>
    <font>
      <sz val="10"/>
      <color rgb="FF000080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rgb="FFFFFFFF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1"/>
      <charset val="2"/>
      <scheme val="minor"/>
    </font>
    <font>
      <sz val="14"/>
      <color theme="1"/>
      <name val="Symbol"/>
      <family val="1"/>
      <charset val="2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vertAlign val="subscript"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vertAlign val="subscript"/>
      <sz val="16"/>
      <color theme="1"/>
      <name val="Calibri"/>
      <family val="2"/>
      <scheme val="minor"/>
    </font>
    <font>
      <b/>
      <sz val="13"/>
      <color rgb="FF0000CC"/>
      <name val="Calibri"/>
      <family val="2"/>
      <scheme val="minor"/>
    </font>
    <font>
      <sz val="24"/>
      <color rgb="FFFFFFFF"/>
      <name val="Tahoma"/>
      <family val="2"/>
    </font>
    <font>
      <sz val="12"/>
      <color rgb="FF99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FF000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1" fontId="5" fillId="3" borderId="4" xfId="0" applyNumberFormat="1" applyFont="1" applyFill="1" applyBorder="1" applyProtection="1">
      <protection locked="0"/>
    </xf>
    <xf numFmtId="1" fontId="5" fillId="3" borderId="5" xfId="0" applyNumberFormat="1" applyFont="1" applyFill="1" applyBorder="1" applyProtection="1">
      <protection locked="0"/>
    </xf>
    <xf numFmtId="0" fontId="7" fillId="5" borderId="0" xfId="0" applyFont="1" applyFill="1"/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7" fillId="5" borderId="0" xfId="0" applyFont="1" applyFill="1" applyAlignment="1">
      <alignment vertical="top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center" wrapText="1"/>
    </xf>
    <xf numFmtId="0" fontId="9" fillId="4" borderId="4" xfId="0" applyFont="1" applyFill="1" applyBorder="1" applyAlignment="1" applyProtection="1">
      <alignment horizontal="center" wrapText="1"/>
      <protection locked="0"/>
    </xf>
    <xf numFmtId="16" fontId="10" fillId="3" borderId="4" xfId="0" applyNumberFormat="1" applyFont="1" applyFill="1" applyBorder="1" applyAlignment="1" applyProtection="1">
      <alignment horizontal="center"/>
      <protection locked="0"/>
    </xf>
    <xf numFmtId="164" fontId="10" fillId="3" borderId="5" xfId="1" applyNumberFormat="1" applyFont="1" applyFill="1" applyBorder="1" applyAlignment="1" applyProtection="1">
      <alignment horizontal="right" vertical="top"/>
      <protection locked="0"/>
    </xf>
    <xf numFmtId="16" fontId="10" fillId="3" borderId="5" xfId="0" applyNumberFormat="1" applyFont="1" applyFill="1" applyBorder="1" applyAlignment="1" applyProtection="1">
      <alignment horizontal="center"/>
      <protection locked="0"/>
    </xf>
    <xf numFmtId="164" fontId="10" fillId="3" borderId="5" xfId="1" applyNumberFormat="1" applyFont="1" applyFill="1" applyBorder="1" applyAlignment="1" applyProtection="1">
      <alignment horizontal="center"/>
      <protection locked="0"/>
    </xf>
    <xf numFmtId="16" fontId="10" fillId="3" borderId="15" xfId="0" applyNumberFormat="1" applyFont="1" applyFill="1" applyBorder="1" applyAlignment="1" applyProtection="1">
      <alignment horizontal="center"/>
      <protection locked="0"/>
    </xf>
    <xf numFmtId="164" fontId="10" fillId="3" borderId="15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15" fillId="0" borderId="16" xfId="0" applyFont="1" applyBorder="1" applyAlignment="1">
      <alignment horizontal="right" vertical="center"/>
    </xf>
    <xf numFmtId="166" fontId="15" fillId="0" borderId="17" xfId="0" applyNumberFormat="1" applyFont="1" applyBorder="1" applyAlignment="1">
      <alignment horizontal="center" vertical="center"/>
    </xf>
    <xf numFmtId="165" fontId="0" fillId="0" borderId="18" xfId="0" applyNumberFormat="1" applyBorder="1"/>
    <xf numFmtId="0" fontId="15" fillId="0" borderId="16" xfId="0" applyFont="1" applyBorder="1" applyAlignment="1">
      <alignment horizontal="right"/>
    </xf>
    <xf numFmtId="0" fontId="14" fillId="0" borderId="0" xfId="0" applyFont="1"/>
    <xf numFmtId="10" fontId="0" fillId="0" borderId="0" xfId="2" applyNumberFormat="1" applyFont="1" applyAlignment="1">
      <alignment horizontal="center"/>
    </xf>
    <xf numFmtId="0" fontId="19" fillId="0" borderId="0" xfId="0" applyFont="1"/>
    <xf numFmtId="0" fontId="23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center"/>
    </xf>
    <xf numFmtId="0" fontId="19" fillId="7" borderId="0" xfId="0" applyFont="1" applyFill="1" applyAlignment="1">
      <alignment horizontal="left"/>
    </xf>
    <xf numFmtId="0" fontId="24" fillId="0" borderId="0" xfId="0" applyFont="1" applyAlignment="1">
      <alignment horizontal="right" vertical="center" indent="1"/>
    </xf>
    <xf numFmtId="166" fontId="23" fillId="0" borderId="0" xfId="0" applyNumberFormat="1" applyFont="1" applyAlignment="1">
      <alignment horizontal="left" vertical="center"/>
    </xf>
    <xf numFmtId="166" fontId="23" fillId="7" borderId="0" xfId="0" applyNumberFormat="1" applyFont="1" applyFill="1" applyAlignment="1">
      <alignment horizontal="left" vertical="center"/>
    </xf>
    <xf numFmtId="0" fontId="26" fillId="0" borderId="21" xfId="0" applyFont="1" applyBorder="1" applyAlignment="1">
      <alignment horizontal="right" vertical="center" indent="1"/>
    </xf>
    <xf numFmtId="165" fontId="23" fillId="0" borderId="22" xfId="0" applyNumberFormat="1" applyFont="1" applyBorder="1" applyAlignment="1">
      <alignment horizontal="left" vertical="center"/>
    </xf>
    <xf numFmtId="165" fontId="23" fillId="7" borderId="0" xfId="0" applyNumberFormat="1" applyFont="1" applyFill="1" applyAlignment="1">
      <alignment horizontal="left" vertical="center"/>
    </xf>
    <xf numFmtId="0" fontId="0" fillId="7" borderId="0" xfId="0" applyFill="1"/>
    <xf numFmtId="0" fontId="27" fillId="0" borderId="21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20" fillId="0" borderId="23" xfId="0" quotePrefix="1" applyFont="1" applyBorder="1" applyAlignment="1">
      <alignment horizontal="right" vertical="center" indent="1"/>
    </xf>
    <xf numFmtId="10" fontId="23" fillId="0" borderId="24" xfId="0" applyNumberFormat="1" applyFont="1" applyBorder="1" applyAlignment="1">
      <alignment horizontal="left" vertical="center"/>
    </xf>
    <xf numFmtId="10" fontId="23" fillId="7" borderId="0" xfId="0" applyNumberFormat="1" applyFont="1" applyFill="1" applyAlignment="1">
      <alignment horizontal="left" vertical="center"/>
    </xf>
    <xf numFmtId="10" fontId="23" fillId="0" borderId="23" xfId="0" quotePrefix="1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165" fontId="23" fillId="0" borderId="0" xfId="0" applyNumberFormat="1" applyFont="1" applyAlignment="1">
      <alignment horizontal="left" vertical="center"/>
    </xf>
    <xf numFmtId="0" fontId="17" fillId="0" borderId="0" xfId="0" applyFont="1"/>
    <xf numFmtId="0" fontId="23" fillId="0" borderId="23" xfId="0" quotePrefix="1" applyFont="1" applyBorder="1" applyAlignment="1">
      <alignment horizontal="right" vertical="center" indent="1"/>
    </xf>
    <xf numFmtId="0" fontId="23" fillId="0" borderId="0" xfId="0" quotePrefix="1" applyFont="1" applyAlignment="1">
      <alignment horizontal="right" vertical="center" indent="1"/>
    </xf>
    <xf numFmtId="10" fontId="23" fillId="0" borderId="0" xfId="0" applyNumberFormat="1" applyFont="1" applyAlignment="1">
      <alignment horizontal="left" vertical="center"/>
    </xf>
    <xf numFmtId="0" fontId="30" fillId="0" borderId="16" xfId="0" applyFont="1" applyBorder="1" applyAlignment="1">
      <alignment horizontal="right" vertical="center" indent="1"/>
    </xf>
    <xf numFmtId="0" fontId="20" fillId="0" borderId="17" xfId="0" applyFont="1" applyBorder="1" applyAlignment="1">
      <alignment horizontal="left" vertical="center"/>
    </xf>
    <xf numFmtId="0" fontId="20" fillId="0" borderId="16" xfId="0" applyFont="1" applyBorder="1" applyAlignment="1">
      <alignment horizontal="right" vertical="center" indent="1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166" fontId="15" fillId="0" borderId="17" xfId="0" applyNumberFormat="1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0" xfId="0" applyFont="1"/>
    <xf numFmtId="0" fontId="3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15" xfId="0" applyFont="1" applyBorder="1"/>
    <xf numFmtId="0" fontId="7" fillId="0" borderId="5" xfId="0" applyFont="1" applyBorder="1"/>
    <xf numFmtId="0" fontId="7" fillId="0" borderId="15" xfId="0" applyFont="1" applyBorder="1"/>
    <xf numFmtId="0" fontId="3" fillId="8" borderId="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6" borderId="0" xfId="0" applyFont="1" applyFill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CC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Number of Sales Calls</a:t>
            </a:r>
          </a:p>
        </c:rich>
      </c:tx>
      <c:layout>
        <c:manualLayout>
          <c:xMode val="edge"/>
          <c:yMode val="edge"/>
          <c:x val="0.320138888888888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'LSS - Trend Chart'!$B$10:$B$38</c:f>
              <c:numCache>
                <c:formatCode>d\-mmm</c:formatCode>
                <c:ptCount val="29"/>
                <c:pt idx="0">
                  <c:v>37258</c:v>
                </c:pt>
                <c:pt idx="1">
                  <c:v>37259</c:v>
                </c:pt>
                <c:pt idx="2">
                  <c:v>37260</c:v>
                </c:pt>
                <c:pt idx="3">
                  <c:v>37261</c:v>
                </c:pt>
                <c:pt idx="4">
                  <c:v>37262</c:v>
                </c:pt>
                <c:pt idx="5">
                  <c:v>37263</c:v>
                </c:pt>
                <c:pt idx="6">
                  <c:v>37264</c:v>
                </c:pt>
                <c:pt idx="7">
                  <c:v>37265</c:v>
                </c:pt>
                <c:pt idx="8">
                  <c:v>37266</c:v>
                </c:pt>
                <c:pt idx="9">
                  <c:v>37267</c:v>
                </c:pt>
                <c:pt idx="10">
                  <c:v>37268</c:v>
                </c:pt>
                <c:pt idx="11">
                  <c:v>37269</c:v>
                </c:pt>
                <c:pt idx="12">
                  <c:v>37270</c:v>
                </c:pt>
                <c:pt idx="13">
                  <c:v>37271</c:v>
                </c:pt>
                <c:pt idx="14">
                  <c:v>37272</c:v>
                </c:pt>
                <c:pt idx="15">
                  <c:v>37273</c:v>
                </c:pt>
                <c:pt idx="16">
                  <c:v>37274</c:v>
                </c:pt>
                <c:pt idx="17">
                  <c:v>37275</c:v>
                </c:pt>
                <c:pt idx="18">
                  <c:v>37276</c:v>
                </c:pt>
                <c:pt idx="19">
                  <c:v>37277</c:v>
                </c:pt>
                <c:pt idx="20">
                  <c:v>37278</c:v>
                </c:pt>
                <c:pt idx="21">
                  <c:v>37279</c:v>
                </c:pt>
                <c:pt idx="22">
                  <c:v>37280</c:v>
                </c:pt>
                <c:pt idx="23">
                  <c:v>37281</c:v>
                </c:pt>
                <c:pt idx="24">
                  <c:v>37282</c:v>
                </c:pt>
                <c:pt idx="25">
                  <c:v>37283</c:v>
                </c:pt>
                <c:pt idx="26">
                  <c:v>37284</c:v>
                </c:pt>
                <c:pt idx="27">
                  <c:v>37285</c:v>
                </c:pt>
                <c:pt idx="28">
                  <c:v>37286</c:v>
                </c:pt>
              </c:numCache>
            </c:numRef>
          </c:cat>
          <c:val>
            <c:numRef>
              <c:f>'LSS - Trend Chart'!$C$10:$C$38</c:f>
              <c:numCache>
                <c:formatCode>_(* #,##0_);_(* \(#,##0\);_(* "-"??_);_(@_)</c:formatCode>
                <c:ptCount val="29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9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12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2.5</c:v>
                </c:pt>
                <c:pt idx="25">
                  <c:v>2.2000000000000002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0-4FB3-BF7E-26A66E0E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584512"/>
        <c:axId val="650586152"/>
      </c:lineChart>
      <c:dateAx>
        <c:axId val="650584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2">
                        <a:lumMod val="75000"/>
                      </a:schemeClr>
                    </a:solidFill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86152"/>
        <c:crosses val="autoZero"/>
        <c:auto val="0"/>
        <c:lblOffset val="100"/>
        <c:baseTimeUnit val="days"/>
      </c:dateAx>
      <c:valAx>
        <c:axId val="65058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2">
                        <a:lumMod val="75000"/>
                      </a:schemeClr>
                    </a:solidFill>
                  </a:rPr>
                  <a:t>Frequenc</a:t>
                </a:r>
                <a:r>
                  <a:rPr lang="en-US">
                    <a:solidFill>
                      <a:schemeClr val="accent2">
                        <a:lumMod val="75000"/>
                      </a:schemeClr>
                    </a:solidFill>
                  </a:rPr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CDA5A8F0-8F69-48F0-9F5D-83A85A606518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_xlchart.v1.4</cx:f>
      </cx:numDim>
    </cx:data>
    <cx:data id="2">
      <cx:numDim type="val">
        <cx:f>_xlchart.v1.6</cx:f>
      </cx:numDim>
    </cx:data>
  </cx:chartData>
  <cx:chart>
    <cx:title pos="t" align="ctr" overlay="0"/>
    <cx:plotArea>
      <cx:plotAreaRegion>
        <cx:series layoutId="boxWhisker" uniqueId="{B6731F06-FB92-47F6-87F8-45B8A626261C}">
          <cx:tx>
            <cx:txData>
              <cx:f>_xlchart.v1.1</cx:f>
              <cx:v>A</cx:v>
            </cx:txData>
          </cx:tx>
          <cx:spPr>
            <a:solidFill>
              <a:schemeClr val="accent1"/>
            </a:solidFill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1A77D8E5-2609-447D-8A9F-327D59899A2F}">
          <cx:tx>
            <cx:txData>
              <cx:f>_xlchart.v1.3</cx:f>
              <cx:v>B</cx:v>
            </cx:txData>
          </cx:tx>
          <cx:spPr>
            <a:solidFill>
              <a:srgbClr val="FFFF00"/>
            </a:solidFill>
          </cx:spPr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9A01DA96-8078-4449-A1E2-AF359ED8916E}">
          <cx:tx>
            <cx:txData>
              <cx:f>_xlchart.v1.5</cx:f>
              <cx:v>C</cx:v>
            </cx:txData>
          </cx:tx>
          <cx:spPr>
            <a:solidFill>
              <a:srgbClr val="FF0000"/>
            </a:solidFill>
          </cx:spPr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</cx:chartData>
  <cx:chart>
    <cx:title pos="t" align="ctr" overlay="0">
      <cx:tx>
        <cx:txData>
          <cx:v>Box Plot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 Plot</a:t>
          </a:r>
        </a:p>
      </cx:txPr>
    </cx:title>
    <cx:plotArea>
      <cx:plotAreaRegion>
        <cx:series layoutId="boxWhisker" uniqueId="{F289B4BD-B3CE-40B6-B76E-C8119C76D758}">
          <cx:tx>
            <cx:txData>
              <cx:f>_xlchart.v1.7</cx:f>
              <cx:v>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501901</xdr:colOff>
      <xdr:row>2</xdr:row>
      <xdr:rowOff>54894</xdr:rowOff>
    </xdr:from>
    <xdr:to>
      <xdr:col>4</xdr:col>
      <xdr:colOff>594817</xdr:colOff>
      <xdr:row>2</xdr:row>
      <xdr:rowOff>305846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4A7621-B44E-4346-A570-85B90EB5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61" y="923574"/>
          <a:ext cx="1350216" cy="25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156845</xdr:colOff>
      <xdr:row>2</xdr:row>
      <xdr:rowOff>78421</xdr:rowOff>
    </xdr:from>
    <xdr:to>
      <xdr:col>7</xdr:col>
      <xdr:colOff>887330</xdr:colOff>
      <xdr:row>2</xdr:row>
      <xdr:rowOff>313688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15E8AA-3A27-4DA8-99E8-0A936F4A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947101"/>
          <a:ext cx="1766805" cy="235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86262</xdr:colOff>
      <xdr:row>2</xdr:row>
      <xdr:rowOff>78424</xdr:rowOff>
    </xdr:from>
    <xdr:to>
      <xdr:col>10</xdr:col>
      <xdr:colOff>629587</xdr:colOff>
      <xdr:row>2</xdr:row>
      <xdr:rowOff>305846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7B2466-0B6D-48DE-810A-28B82983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7262" y="947104"/>
          <a:ext cx="3690385" cy="227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163336</xdr:rowOff>
    </xdr:from>
    <xdr:to>
      <xdr:col>3</xdr:col>
      <xdr:colOff>237351</xdr:colOff>
      <xdr:row>12</xdr:row>
      <xdr:rowOff>68167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9FE1A28-13CE-4690-83DA-AE9ADBF1D7B3}"/>
            </a:ext>
          </a:extLst>
        </xdr:cNvPr>
        <xdr:cNvSpPr/>
      </xdr:nvSpPr>
      <xdr:spPr>
        <a:xfrm>
          <a:off x="609600" y="1769886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Arrive at Doctors  Office</a:t>
          </a:r>
        </a:p>
      </xdr:txBody>
    </xdr:sp>
    <xdr:clientData/>
  </xdr:twoCellAnchor>
  <xdr:twoCellAnchor>
    <xdr:from>
      <xdr:col>17</xdr:col>
      <xdr:colOff>383643</xdr:colOff>
      <xdr:row>18</xdr:row>
      <xdr:rowOff>125286</xdr:rowOff>
    </xdr:from>
    <xdr:to>
      <xdr:col>17</xdr:col>
      <xdr:colOff>383643</xdr:colOff>
      <xdr:row>21</xdr:row>
      <xdr:rowOff>147287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16A1A78-FA34-474F-BAF4-A21E108FC247}"/>
            </a:ext>
          </a:extLst>
        </xdr:cNvPr>
        <xdr:cNvCxnSpPr>
          <a:cxnSpLocks/>
          <a:stCxn id="20" idx="2"/>
        </xdr:cNvCxnSpPr>
      </xdr:nvCxnSpPr>
      <xdr:spPr>
        <a:xfrm>
          <a:off x="10746843" y="3573336"/>
          <a:ext cx="0" cy="574451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6</xdr:col>
      <xdr:colOff>131964</xdr:colOff>
      <xdr:row>8</xdr:row>
      <xdr:rowOff>144204</xdr:rowOff>
    </xdr:from>
    <xdr:to>
      <xdr:col>8</xdr:col>
      <xdr:colOff>369315</xdr:colOff>
      <xdr:row>12</xdr:row>
      <xdr:rowOff>49035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D0650409-9871-4E58-9611-B3A10760C9D2}"/>
            </a:ext>
          </a:extLst>
        </xdr:cNvPr>
        <xdr:cNvSpPr/>
      </xdr:nvSpPr>
      <xdr:spPr>
        <a:xfrm>
          <a:off x="3789564" y="1750754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lumMod val="75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Waiting room</a:t>
          </a:r>
        </a:p>
      </xdr:txBody>
    </xdr:sp>
    <xdr:clientData/>
  </xdr:twoCellAnchor>
  <xdr:twoCellAnchor>
    <xdr:from>
      <xdr:col>8</xdr:col>
      <xdr:colOff>464338</xdr:colOff>
      <xdr:row>8</xdr:row>
      <xdr:rowOff>144204</xdr:rowOff>
    </xdr:from>
    <xdr:to>
      <xdr:col>11</xdr:col>
      <xdr:colOff>92089</xdr:colOff>
      <xdr:row>12</xdr:row>
      <xdr:rowOff>49035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DB4B2FFF-3B33-46B3-AC39-ABCC7E095D68}"/>
            </a:ext>
          </a:extLst>
        </xdr:cNvPr>
        <xdr:cNvSpPr/>
      </xdr:nvSpPr>
      <xdr:spPr>
        <a:xfrm>
          <a:off x="5341138" y="1750754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Nurse checks your weight and blood pressure</a:t>
          </a:r>
        </a:p>
      </xdr:txBody>
    </xdr:sp>
    <xdr:clientData/>
  </xdr:twoCellAnchor>
  <xdr:twoCellAnchor>
    <xdr:from>
      <xdr:col>11</xdr:col>
      <xdr:colOff>198466</xdr:colOff>
      <xdr:row>8</xdr:row>
      <xdr:rowOff>119606</xdr:rowOff>
    </xdr:from>
    <xdr:to>
      <xdr:col>13</xdr:col>
      <xdr:colOff>435817</xdr:colOff>
      <xdr:row>12</xdr:row>
      <xdr:rowOff>24437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0664CFD9-53DF-424C-8A06-6DF9BBF00B09}"/>
            </a:ext>
          </a:extLst>
        </xdr:cNvPr>
        <xdr:cNvSpPr/>
      </xdr:nvSpPr>
      <xdr:spPr>
        <a:xfrm>
          <a:off x="6904066" y="1726156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Sent to examining room</a:t>
          </a:r>
        </a:p>
      </xdr:txBody>
    </xdr:sp>
    <xdr:clientData/>
  </xdr:twoCellAnchor>
  <xdr:twoCellAnchor>
    <xdr:from>
      <xdr:col>16</xdr:col>
      <xdr:colOff>253614</xdr:colOff>
      <xdr:row>8</xdr:row>
      <xdr:rowOff>119605</xdr:rowOff>
    </xdr:from>
    <xdr:to>
      <xdr:col>18</xdr:col>
      <xdr:colOff>490965</xdr:colOff>
      <xdr:row>12</xdr:row>
      <xdr:rowOff>24436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3B6DC82C-3943-498D-BC8A-2B2DFBD51907}"/>
            </a:ext>
          </a:extLst>
        </xdr:cNvPr>
        <xdr:cNvSpPr/>
      </xdr:nvSpPr>
      <xdr:spPr>
        <a:xfrm>
          <a:off x="10007214" y="1726155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Doctor exams you</a:t>
          </a:r>
        </a:p>
      </xdr:txBody>
    </xdr:sp>
    <xdr:clientData/>
  </xdr:twoCellAnchor>
  <xdr:twoCellAnchor>
    <xdr:from>
      <xdr:col>16</xdr:col>
      <xdr:colOff>344695</xdr:colOff>
      <xdr:row>21</xdr:row>
      <xdr:rowOff>119732</xdr:rowOff>
    </xdr:from>
    <xdr:to>
      <xdr:col>18</xdr:col>
      <xdr:colOff>582046</xdr:colOff>
      <xdr:row>25</xdr:row>
      <xdr:rowOff>24563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29E507F7-42CF-46B6-A106-24FC2BE95345}"/>
            </a:ext>
          </a:extLst>
        </xdr:cNvPr>
        <xdr:cNvSpPr/>
      </xdr:nvSpPr>
      <xdr:spPr>
        <a:xfrm>
          <a:off x="10098295" y="4120232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Check out</a:t>
          </a:r>
        </a:p>
      </xdr:txBody>
    </xdr:sp>
    <xdr:clientData/>
  </xdr:twoCellAnchor>
  <xdr:twoCellAnchor>
    <xdr:from>
      <xdr:col>3</xdr:col>
      <xdr:colOff>394646</xdr:colOff>
      <xdr:row>8</xdr:row>
      <xdr:rowOff>163336</xdr:rowOff>
    </xdr:from>
    <xdr:to>
      <xdr:col>6</xdr:col>
      <xdr:colOff>22397</xdr:colOff>
      <xdr:row>12</xdr:row>
      <xdr:rowOff>68167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1C6B012B-63F8-4668-B888-BFA2630C1FB9}"/>
            </a:ext>
          </a:extLst>
        </xdr:cNvPr>
        <xdr:cNvSpPr/>
      </xdr:nvSpPr>
      <xdr:spPr>
        <a:xfrm>
          <a:off x="2223446" y="1769886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Sign In with Insurance Info</a:t>
          </a:r>
        </a:p>
      </xdr:txBody>
    </xdr:sp>
    <xdr:clientData/>
  </xdr:twoCellAnchor>
  <xdr:twoCellAnchor>
    <xdr:from>
      <xdr:col>13</xdr:col>
      <xdr:colOff>530840</xdr:colOff>
      <xdr:row>8</xdr:row>
      <xdr:rowOff>119606</xdr:rowOff>
    </xdr:from>
    <xdr:to>
      <xdr:col>16</xdr:col>
      <xdr:colOff>158591</xdr:colOff>
      <xdr:row>12</xdr:row>
      <xdr:rowOff>24437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F80DA4D2-F9D2-4D72-8A16-D5D92141C521}"/>
            </a:ext>
          </a:extLst>
        </xdr:cNvPr>
        <xdr:cNvSpPr/>
      </xdr:nvSpPr>
      <xdr:spPr>
        <a:xfrm>
          <a:off x="8455640" y="1726156"/>
          <a:ext cx="1456551" cy="641431"/>
        </a:xfrm>
        <a:prstGeom prst="roundRect">
          <a:avLst/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Waiting for Doctor to arrive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237351</xdr:colOff>
      <xdr:row>6</xdr:row>
      <xdr:rowOff>22741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5C6F170C-C047-4768-B110-BBCCF29F95D3}"/>
            </a:ext>
          </a:extLst>
        </xdr:cNvPr>
        <xdr:cNvSpPr/>
      </xdr:nvSpPr>
      <xdr:spPr>
        <a:xfrm>
          <a:off x="609600" y="317500"/>
          <a:ext cx="1456551" cy="943491"/>
        </a:xfrm>
        <a:prstGeom prst="roundRect">
          <a:avLst>
            <a:gd name="adj" fmla="val 18472"/>
          </a:avLst>
        </a:prstGeom>
        <a:solidFill>
          <a:srgbClr val="4472C4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Drive time to doctors office</a:t>
          </a:r>
        </a:p>
      </xdr:txBody>
    </xdr:sp>
    <xdr:clientData/>
  </xdr:twoCellAnchor>
  <xdr:twoCellAnchor>
    <xdr:from>
      <xdr:col>5</xdr:col>
      <xdr:colOff>189705</xdr:colOff>
      <xdr:row>4</xdr:row>
      <xdr:rowOff>21709</xdr:rowOff>
    </xdr:from>
    <xdr:to>
      <xdr:col>5</xdr:col>
      <xdr:colOff>235424</xdr:colOff>
      <xdr:row>6</xdr:row>
      <xdr:rowOff>22741</xdr:rowOff>
    </xdr:to>
    <xdr:sp macro="" textlink="">
      <xdr:nvSpPr>
        <xdr:cNvPr id="12" name="TextBox 108">
          <a:extLst>
            <a:ext uri="{FF2B5EF4-FFF2-40B4-BE49-F238E27FC236}">
              <a16:creationId xmlns:a16="http://schemas.microsoft.com/office/drawing/2014/main" id="{D85B8E61-3FD2-460D-A0AA-C7BE685682BE}"/>
            </a:ext>
          </a:extLst>
        </xdr:cNvPr>
        <xdr:cNvSpPr txBox="1"/>
      </xdr:nvSpPr>
      <xdr:spPr>
        <a:xfrm>
          <a:off x="3237705" y="891659"/>
          <a:ext cx="4571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2</xdr:col>
      <xdr:colOff>118676</xdr:colOff>
      <xdr:row>6</xdr:row>
      <xdr:rowOff>22741</xdr:rowOff>
    </xdr:from>
    <xdr:to>
      <xdr:col>2</xdr:col>
      <xdr:colOff>118676</xdr:colOff>
      <xdr:row>8</xdr:row>
      <xdr:rowOff>163336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FD99CFB3-C7FE-4FB3-BCDE-C49905C44273}"/>
            </a:ext>
          </a:extLst>
        </xdr:cNvPr>
        <xdr:cNvCxnSpPr>
          <a:cxnSpLocks/>
          <a:stCxn id="11" idx="2"/>
          <a:endCxn id="2" idx="0"/>
        </xdr:cNvCxnSpPr>
      </xdr:nvCxnSpPr>
      <xdr:spPr>
        <a:xfrm>
          <a:off x="1337876" y="1260991"/>
          <a:ext cx="0" cy="50889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4</xdr:col>
      <xdr:colOff>97458</xdr:colOff>
      <xdr:row>1</xdr:row>
      <xdr:rowOff>124145</xdr:rowOff>
    </xdr:from>
    <xdr:to>
      <xdr:col>6</xdr:col>
      <xdr:colOff>131964</xdr:colOff>
      <xdr:row>5</xdr:row>
      <xdr:rowOff>28976</xdr:rowOff>
    </xdr:to>
    <xdr:sp macro="" textlink="">
      <xdr:nvSpPr>
        <xdr:cNvPr id="14" name="Speech Bubble: Rectangle 13">
          <a:extLst>
            <a:ext uri="{FF2B5EF4-FFF2-40B4-BE49-F238E27FC236}">
              <a16:creationId xmlns:a16="http://schemas.microsoft.com/office/drawing/2014/main" id="{6CA1C008-0183-4EFA-8B32-826775C73C5A}"/>
            </a:ext>
          </a:extLst>
        </xdr:cNvPr>
        <xdr:cNvSpPr/>
      </xdr:nvSpPr>
      <xdr:spPr>
        <a:xfrm>
          <a:off x="2535858" y="441645"/>
          <a:ext cx="1253706" cy="641431"/>
        </a:xfrm>
        <a:prstGeom prst="wedgeRectCallout">
          <a:avLst>
            <a:gd name="adj1" fmla="val -87306"/>
            <a:gd name="adj2" fmla="val 19192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60 minute drive non-value -added</a:t>
          </a:r>
        </a:p>
      </xdr:txBody>
    </xdr:sp>
    <xdr:clientData/>
  </xdr:twoCellAnchor>
  <xdr:twoCellAnchor>
    <xdr:from>
      <xdr:col>9</xdr:col>
      <xdr:colOff>57583</xdr:colOff>
      <xdr:row>15</xdr:row>
      <xdr:rowOff>10173</xdr:rowOff>
    </xdr:from>
    <xdr:to>
      <xdr:col>11</xdr:col>
      <xdr:colOff>92089</xdr:colOff>
      <xdr:row>18</xdr:row>
      <xdr:rowOff>116576</xdr:rowOff>
    </xdr:to>
    <xdr:sp macro="" textlink="">
      <xdr:nvSpPr>
        <xdr:cNvPr id="15" name="Speech Bubble: Rectangle 14">
          <a:extLst>
            <a:ext uri="{FF2B5EF4-FFF2-40B4-BE49-F238E27FC236}">
              <a16:creationId xmlns:a16="http://schemas.microsoft.com/office/drawing/2014/main" id="{7837F17A-B6B6-4141-91F1-A51B4854ED3A}"/>
            </a:ext>
          </a:extLst>
        </xdr:cNvPr>
        <xdr:cNvSpPr/>
      </xdr:nvSpPr>
      <xdr:spPr>
        <a:xfrm>
          <a:off x="5543983" y="2905773"/>
          <a:ext cx="1253706" cy="658853"/>
        </a:xfrm>
        <a:prstGeom prst="wedgeRectCallout">
          <a:avLst>
            <a:gd name="adj1" fmla="val -3291"/>
            <a:gd name="adj2" fmla="val -125359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15 minutes value-added</a:t>
          </a:r>
        </a:p>
      </xdr:txBody>
    </xdr:sp>
    <xdr:clientData/>
  </xdr:twoCellAnchor>
  <xdr:twoCellAnchor>
    <xdr:from>
      <xdr:col>6</xdr:col>
      <xdr:colOff>356741</xdr:colOff>
      <xdr:row>15</xdr:row>
      <xdr:rowOff>27595</xdr:rowOff>
    </xdr:from>
    <xdr:to>
      <xdr:col>8</xdr:col>
      <xdr:colOff>391247</xdr:colOff>
      <xdr:row>18</xdr:row>
      <xdr:rowOff>133998</xdr:rowOff>
    </xdr:to>
    <xdr:sp macro="" textlink="">
      <xdr:nvSpPr>
        <xdr:cNvPr id="16" name="Speech Bubble: Rectangle 15">
          <a:extLst>
            <a:ext uri="{FF2B5EF4-FFF2-40B4-BE49-F238E27FC236}">
              <a16:creationId xmlns:a16="http://schemas.microsoft.com/office/drawing/2014/main" id="{4FC207C0-1D7D-4A1F-96C3-2664860F3F2A}"/>
            </a:ext>
          </a:extLst>
        </xdr:cNvPr>
        <xdr:cNvSpPr/>
      </xdr:nvSpPr>
      <xdr:spPr>
        <a:xfrm>
          <a:off x="4014341" y="2923195"/>
          <a:ext cx="1253706" cy="658853"/>
        </a:xfrm>
        <a:prstGeom prst="wedgeRectCallout">
          <a:avLst>
            <a:gd name="adj1" fmla="val -9754"/>
            <a:gd name="adj2" fmla="val -126973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20 minutes non-value -added</a:t>
          </a:r>
        </a:p>
      </xdr:txBody>
    </xdr:sp>
    <xdr:clientData/>
  </xdr:twoCellAnchor>
  <xdr:twoCellAnchor>
    <xdr:from>
      <xdr:col>1</xdr:col>
      <xdr:colOff>101422</xdr:colOff>
      <xdr:row>15</xdr:row>
      <xdr:rowOff>5956</xdr:rowOff>
    </xdr:from>
    <xdr:to>
      <xdr:col>3</xdr:col>
      <xdr:colOff>135928</xdr:colOff>
      <xdr:row>18</xdr:row>
      <xdr:rowOff>94937</xdr:rowOff>
    </xdr:to>
    <xdr:sp macro="" textlink="">
      <xdr:nvSpPr>
        <xdr:cNvPr id="17" name="Speech Bubble: Rectangle 16">
          <a:extLst>
            <a:ext uri="{FF2B5EF4-FFF2-40B4-BE49-F238E27FC236}">
              <a16:creationId xmlns:a16="http://schemas.microsoft.com/office/drawing/2014/main" id="{AF271516-3F34-4D2D-BE4C-9DDD2B2F4FE5}"/>
            </a:ext>
          </a:extLst>
        </xdr:cNvPr>
        <xdr:cNvSpPr/>
      </xdr:nvSpPr>
      <xdr:spPr>
        <a:xfrm>
          <a:off x="711022" y="2901556"/>
          <a:ext cx="1253706" cy="641431"/>
        </a:xfrm>
        <a:prstGeom prst="wedgeRectCallout">
          <a:avLst>
            <a:gd name="adj1" fmla="val -522"/>
            <a:gd name="adj2" fmla="val -123364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5 minutes non-value -added</a:t>
          </a:r>
        </a:p>
      </xdr:txBody>
    </xdr:sp>
    <xdr:clientData/>
  </xdr:twoCellAnchor>
  <xdr:twoCellAnchor>
    <xdr:from>
      <xdr:col>3</xdr:col>
      <xdr:colOff>496068</xdr:colOff>
      <xdr:row>15</xdr:row>
      <xdr:rowOff>27595</xdr:rowOff>
    </xdr:from>
    <xdr:to>
      <xdr:col>5</xdr:col>
      <xdr:colOff>530574</xdr:colOff>
      <xdr:row>18</xdr:row>
      <xdr:rowOff>116576</xdr:rowOff>
    </xdr:to>
    <xdr:sp macro="" textlink="">
      <xdr:nvSpPr>
        <xdr:cNvPr id="18" name="Speech Bubble: Rectangle 17">
          <a:extLst>
            <a:ext uri="{FF2B5EF4-FFF2-40B4-BE49-F238E27FC236}">
              <a16:creationId xmlns:a16="http://schemas.microsoft.com/office/drawing/2014/main" id="{5EF29889-AE48-495C-9F95-8DA515CD51F2}"/>
            </a:ext>
          </a:extLst>
        </xdr:cNvPr>
        <xdr:cNvSpPr/>
      </xdr:nvSpPr>
      <xdr:spPr>
        <a:xfrm>
          <a:off x="2324868" y="2923195"/>
          <a:ext cx="1253706" cy="641431"/>
        </a:xfrm>
        <a:prstGeom prst="wedgeRectCallout">
          <a:avLst>
            <a:gd name="adj1" fmla="val -8830"/>
            <a:gd name="adj2" fmla="val -125169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 3 minutes value-added</a:t>
          </a:r>
        </a:p>
      </xdr:txBody>
    </xdr:sp>
    <xdr:clientData/>
  </xdr:twoCellAnchor>
  <xdr:twoCellAnchor>
    <xdr:from>
      <xdr:col>11</xdr:col>
      <xdr:colOff>401311</xdr:colOff>
      <xdr:row>15</xdr:row>
      <xdr:rowOff>5956</xdr:rowOff>
    </xdr:from>
    <xdr:to>
      <xdr:col>13</xdr:col>
      <xdr:colOff>435817</xdr:colOff>
      <xdr:row>18</xdr:row>
      <xdr:rowOff>112359</xdr:rowOff>
    </xdr:to>
    <xdr:sp macro="" textlink="">
      <xdr:nvSpPr>
        <xdr:cNvPr id="19" name="Speech Bubble: Rectangle 18">
          <a:extLst>
            <a:ext uri="{FF2B5EF4-FFF2-40B4-BE49-F238E27FC236}">
              <a16:creationId xmlns:a16="http://schemas.microsoft.com/office/drawing/2014/main" id="{8656A6BA-6E8A-43D0-ACCD-6E1A56AD8CD5}"/>
            </a:ext>
          </a:extLst>
        </xdr:cNvPr>
        <xdr:cNvSpPr/>
      </xdr:nvSpPr>
      <xdr:spPr>
        <a:xfrm>
          <a:off x="7106911" y="2901556"/>
          <a:ext cx="1253706" cy="658853"/>
        </a:xfrm>
        <a:prstGeom prst="wedgeRectCallout">
          <a:avLst>
            <a:gd name="adj1" fmla="val -9754"/>
            <a:gd name="adj2" fmla="val -126973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1 minute non-value -added</a:t>
          </a:r>
        </a:p>
      </xdr:txBody>
    </xdr:sp>
    <xdr:clientData/>
  </xdr:twoCellAnchor>
  <xdr:twoCellAnchor>
    <xdr:from>
      <xdr:col>16</xdr:col>
      <xdr:colOff>366390</xdr:colOff>
      <xdr:row>15</xdr:row>
      <xdr:rowOff>18883</xdr:rowOff>
    </xdr:from>
    <xdr:to>
      <xdr:col>18</xdr:col>
      <xdr:colOff>400896</xdr:colOff>
      <xdr:row>18</xdr:row>
      <xdr:rowOff>125286</xdr:rowOff>
    </xdr:to>
    <xdr:sp macro="" textlink="">
      <xdr:nvSpPr>
        <xdr:cNvPr id="20" name="Speech Bubble: Rectangle 19">
          <a:extLst>
            <a:ext uri="{FF2B5EF4-FFF2-40B4-BE49-F238E27FC236}">
              <a16:creationId xmlns:a16="http://schemas.microsoft.com/office/drawing/2014/main" id="{705CF682-3A89-49FB-BC6F-546516878F88}"/>
            </a:ext>
          </a:extLst>
        </xdr:cNvPr>
        <xdr:cNvSpPr/>
      </xdr:nvSpPr>
      <xdr:spPr>
        <a:xfrm>
          <a:off x="10119990" y="2914483"/>
          <a:ext cx="1253706" cy="658853"/>
        </a:xfrm>
        <a:prstGeom prst="wedgeRectCallout">
          <a:avLst>
            <a:gd name="adj1" fmla="val -9754"/>
            <a:gd name="adj2" fmla="val -126973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30 minutes value -added</a:t>
          </a:r>
        </a:p>
      </xdr:txBody>
    </xdr:sp>
    <xdr:clientData/>
  </xdr:twoCellAnchor>
  <xdr:twoCellAnchor>
    <xdr:from>
      <xdr:col>14</xdr:col>
      <xdr:colOff>22662</xdr:colOff>
      <xdr:row>14</xdr:row>
      <xdr:rowOff>181394</xdr:rowOff>
    </xdr:from>
    <xdr:to>
      <xdr:col>16</xdr:col>
      <xdr:colOff>57168</xdr:colOff>
      <xdr:row>18</xdr:row>
      <xdr:rowOff>103647</xdr:rowOff>
    </xdr:to>
    <xdr:sp macro="" textlink="">
      <xdr:nvSpPr>
        <xdr:cNvPr id="21" name="Speech Bubble: Rectangle 20">
          <a:extLst>
            <a:ext uri="{FF2B5EF4-FFF2-40B4-BE49-F238E27FC236}">
              <a16:creationId xmlns:a16="http://schemas.microsoft.com/office/drawing/2014/main" id="{A4E2A9F3-359F-4B22-B661-512CD126DE3E}"/>
            </a:ext>
          </a:extLst>
        </xdr:cNvPr>
        <xdr:cNvSpPr/>
      </xdr:nvSpPr>
      <xdr:spPr>
        <a:xfrm>
          <a:off x="8557062" y="2892844"/>
          <a:ext cx="1253706" cy="658853"/>
        </a:xfrm>
        <a:prstGeom prst="wedgeRectCallout">
          <a:avLst>
            <a:gd name="adj1" fmla="val -9754"/>
            <a:gd name="adj2" fmla="val -126973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10 minutes non-value -added</a:t>
          </a:r>
        </a:p>
      </xdr:txBody>
    </xdr:sp>
    <xdr:clientData/>
  </xdr:twoCellAnchor>
  <xdr:twoCellAnchor>
    <xdr:from>
      <xdr:col>13</xdr:col>
      <xdr:colOff>292937</xdr:colOff>
      <xdr:row>21</xdr:row>
      <xdr:rowOff>93878</xdr:rowOff>
    </xdr:from>
    <xdr:to>
      <xdr:col>15</xdr:col>
      <xdr:colOff>327443</xdr:colOff>
      <xdr:row>24</xdr:row>
      <xdr:rowOff>182859</xdr:rowOff>
    </xdr:to>
    <xdr:sp macro="" textlink="">
      <xdr:nvSpPr>
        <xdr:cNvPr id="22" name="Speech Bubble: Rectangle 21">
          <a:extLst>
            <a:ext uri="{FF2B5EF4-FFF2-40B4-BE49-F238E27FC236}">
              <a16:creationId xmlns:a16="http://schemas.microsoft.com/office/drawing/2014/main" id="{4FE2FD34-41C6-4488-BD86-2E454B8BA657}"/>
            </a:ext>
          </a:extLst>
        </xdr:cNvPr>
        <xdr:cNvSpPr/>
      </xdr:nvSpPr>
      <xdr:spPr>
        <a:xfrm>
          <a:off x="8217737" y="4094378"/>
          <a:ext cx="1253706" cy="641431"/>
        </a:xfrm>
        <a:prstGeom prst="wedgeRectCallout">
          <a:avLst>
            <a:gd name="adj1" fmla="val 99188"/>
            <a:gd name="adj2" fmla="val 17387"/>
          </a:avLst>
        </a:prstGeom>
        <a:solidFill>
          <a:srgbClr val="ED7D31">
            <a:lumMod val="20000"/>
            <a:lumOff val="8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120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1 minutes  non-value -added</a:t>
          </a:r>
        </a:p>
      </xdr:txBody>
    </xdr:sp>
    <xdr:clientData/>
  </xdr:twoCellAnchor>
  <xdr:twoCellAnchor>
    <xdr:from>
      <xdr:col>4</xdr:col>
      <xdr:colOff>97458</xdr:colOff>
      <xdr:row>20</xdr:row>
      <xdr:rowOff>177324</xdr:rowOff>
    </xdr:from>
    <xdr:to>
      <xdr:col>12</xdr:col>
      <xdr:colOff>94529</xdr:colOff>
      <xdr:row>25</xdr:row>
      <xdr:rowOff>179904</xdr:rowOff>
    </xdr:to>
    <xdr:sp macro="" textlink="">
      <xdr:nvSpPr>
        <xdr:cNvPr id="23" name="TextBox 142">
          <a:extLst>
            <a:ext uri="{FF2B5EF4-FFF2-40B4-BE49-F238E27FC236}">
              <a16:creationId xmlns:a16="http://schemas.microsoft.com/office/drawing/2014/main" id="{FCFE0F7D-497B-4C67-B8A4-0AD427274D79}"/>
            </a:ext>
          </a:extLst>
        </xdr:cNvPr>
        <xdr:cNvSpPr txBox="1"/>
      </xdr:nvSpPr>
      <xdr:spPr>
        <a:xfrm>
          <a:off x="2535858" y="3993674"/>
          <a:ext cx="4873871" cy="923330"/>
        </a:xfrm>
        <a:prstGeom prst="rect">
          <a:avLst/>
        </a:prstGeom>
        <a:noFill/>
        <a:ln w="12700">
          <a:solidFill>
            <a:srgbClr val="002060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Entire cycle time = 145 minutes  or 2.4 hours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Value  Added Time =  50 minutes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Process Cycle Efficiency = 34%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1</xdr:row>
      <xdr:rowOff>171450</xdr:rowOff>
    </xdr:from>
    <xdr:to>
      <xdr:col>4</xdr:col>
      <xdr:colOff>215900</xdr:colOff>
      <xdr:row>11</xdr:row>
      <xdr:rowOff>25400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8317119-BDFF-43E5-AFCE-98E91C5AC46C}"/>
            </a:ext>
          </a:extLst>
        </xdr:cNvPr>
        <xdr:cNvSpPr txBox="1"/>
      </xdr:nvSpPr>
      <xdr:spPr>
        <a:xfrm>
          <a:off x="920750" y="438150"/>
          <a:ext cx="1733550" cy="1695450"/>
        </a:xfrm>
        <a:prstGeom prst="rect">
          <a:avLst/>
        </a:prstGeom>
        <a:solidFill>
          <a:srgbClr val="FF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Step 1: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Insert your data in column 'A'.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Step 2: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By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Right clicking on different areas on the chart, you will have different options for formating the Histogram Chart. One of the options is slecting the # of Bins.</a:t>
          </a:r>
        </a:p>
      </xdr:txBody>
    </xdr:sp>
    <xdr:clientData/>
  </xdr:twoCellAnchor>
  <xdr:twoCellAnchor>
    <xdr:from>
      <xdr:col>4</xdr:col>
      <xdr:colOff>530225</xdr:colOff>
      <xdr:row>1</xdr:row>
      <xdr:rowOff>152400</xdr:rowOff>
    </xdr:from>
    <xdr:to>
      <xdr:col>12</xdr:col>
      <xdr:colOff>225425</xdr:colOff>
      <xdr:row>16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1" name="Chart 20">
              <a:extLst>
                <a:ext uri="{FF2B5EF4-FFF2-40B4-BE49-F238E27FC236}">
                  <a16:creationId xmlns:a16="http://schemas.microsoft.com/office/drawing/2014/main" id="{1C103AA0-A9D5-22F9-4B7B-9CFAFBE3C09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38145" y="419100"/>
              <a:ext cx="4511040" cy="2724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31750</xdr:rowOff>
    </xdr:from>
    <xdr:to>
      <xdr:col>9</xdr:col>
      <xdr:colOff>390525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0BD0AD-FF86-7EF4-894C-B04C19419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663575</xdr:colOff>
      <xdr:row>2</xdr:row>
      <xdr:rowOff>133350</xdr:rowOff>
    </xdr:from>
    <xdr:to>
      <xdr:col>10</xdr:col>
      <xdr:colOff>428625</xdr:colOff>
      <xdr:row>17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67C503D-28CD-43E3-AC0D-8F62B086B8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8175" y="704850"/>
              <a:ext cx="4504690" cy="2724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29</xdr:row>
      <xdr:rowOff>15240</xdr:rowOff>
    </xdr:from>
    <xdr:to>
      <xdr:col>8</xdr:col>
      <xdr:colOff>434340</xdr:colOff>
      <xdr:row>44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BB25CA4-0DAF-1F2B-4B35-CE28591A32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12620" y="5524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7142/AppData/Local/Temp/Temp1_Re_%20Sample%20Issue.zip/Journal%20Article%20Tool%20Samples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 Strem Mapping"/>
      <sheetName val="Histogram"/>
      <sheetName val="Trend Chart"/>
      <sheetName val="Box Plot"/>
    </sheetNames>
    <sheetDataSet>
      <sheetData sheetId="0"/>
      <sheetData sheetId="1"/>
      <sheetData sheetId="2"/>
      <sheetData sheetId="3">
        <row r="4">
          <cell r="A4" t="str">
            <v>A</v>
          </cell>
          <cell r="B4" t="str">
            <v>B</v>
          </cell>
          <cell r="C4" t="str">
            <v>C</v>
          </cell>
        </row>
        <row r="5">
          <cell r="A5">
            <v>1020</v>
          </cell>
          <cell r="B5">
            <v>840</v>
          </cell>
          <cell r="C5">
            <v>1430</v>
          </cell>
        </row>
        <row r="6">
          <cell r="A6">
            <v>1560</v>
          </cell>
          <cell r="B6">
            <v>940</v>
          </cell>
          <cell r="C6">
            <v>1750</v>
          </cell>
        </row>
        <row r="7">
          <cell r="A7">
            <v>560</v>
          </cell>
          <cell r="B7">
            <v>780</v>
          </cell>
          <cell r="C7">
            <v>870</v>
          </cell>
        </row>
        <row r="8">
          <cell r="A8">
            <v>780</v>
          </cell>
          <cell r="B8">
            <v>650</v>
          </cell>
          <cell r="C8">
            <v>920</v>
          </cell>
        </row>
        <row r="9">
          <cell r="A9">
            <v>990</v>
          </cell>
          <cell r="B9">
            <v>720</v>
          </cell>
          <cell r="C9">
            <v>1300</v>
          </cell>
        </row>
        <row r="10">
          <cell r="A10">
            <v>670</v>
          </cell>
          <cell r="B10">
            <v>430</v>
          </cell>
          <cell r="C10">
            <v>890</v>
          </cell>
        </row>
        <row r="11">
          <cell r="A11">
            <v>510</v>
          </cell>
          <cell r="B11">
            <v>1850</v>
          </cell>
          <cell r="C11">
            <v>740</v>
          </cell>
        </row>
        <row r="12">
          <cell r="A12">
            <v>490</v>
          </cell>
          <cell r="B12">
            <v>300</v>
          </cell>
          <cell r="C12">
            <v>720</v>
          </cell>
        </row>
        <row r="13">
          <cell r="A13">
            <v>380</v>
          </cell>
          <cell r="B13">
            <v>360</v>
          </cell>
          <cell r="C13">
            <v>430</v>
          </cell>
        </row>
        <row r="14">
          <cell r="A14">
            <v>880</v>
          </cell>
          <cell r="B14">
            <v>690</v>
          </cell>
          <cell r="C14">
            <v>1050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DB010-DD99-442A-B8FC-86D89198097A}">
  <dimension ref="A1:O29"/>
  <sheetViews>
    <sheetView tabSelected="1" workbookViewId="0">
      <selection activeCell="P4" sqref="P4"/>
    </sheetView>
  </sheetViews>
  <sheetFormatPr defaultRowHeight="14.4"/>
  <cols>
    <col min="1" max="1" width="12.21875" customWidth="1"/>
    <col min="2" max="2" width="26.6640625" customWidth="1"/>
    <col min="6" max="6" width="28.21875" customWidth="1"/>
    <col min="7" max="7" width="11.21875" customWidth="1"/>
    <col min="9" max="9" width="12.6640625" customWidth="1"/>
    <col min="10" max="10" width="12.21875" customWidth="1"/>
    <col min="11" max="11" width="12.109375" customWidth="1"/>
    <col min="12" max="12" width="11.77734375" customWidth="1"/>
    <col min="14" max="14" width="11.88671875" customWidth="1"/>
    <col min="15" max="15" width="13.6640625" customWidth="1"/>
    <col min="16" max="16" width="13.44140625" customWidth="1"/>
  </cols>
  <sheetData>
    <row r="1" spans="1:15" ht="16.8">
      <c r="A1" s="25" t="s">
        <v>11</v>
      </c>
    </row>
    <row r="2" spans="1:15">
      <c r="A2">
        <v>51</v>
      </c>
    </row>
    <row r="3" spans="1:15" ht="16.8">
      <c r="A3">
        <v>50</v>
      </c>
      <c r="E3" s="25" t="s">
        <v>12</v>
      </c>
    </row>
    <row r="4" spans="1:15" ht="16.8">
      <c r="A4">
        <v>38</v>
      </c>
      <c r="B4" s="26" t="s">
        <v>13</v>
      </c>
      <c r="C4" s="25">
        <f>_xlfn.VAR.P(A2:A1048576)</f>
        <v>294.4748520710059</v>
      </c>
      <c r="E4">
        <v>51</v>
      </c>
    </row>
    <row r="5" spans="1:15" ht="15.6">
      <c r="A5">
        <v>44</v>
      </c>
      <c r="B5" s="27"/>
      <c r="C5" s="28"/>
      <c r="E5">
        <v>50</v>
      </c>
      <c r="I5" s="84" t="s">
        <v>21</v>
      </c>
      <c r="J5" s="85"/>
      <c r="K5" s="85"/>
      <c r="L5" s="85"/>
      <c r="M5" s="85"/>
      <c r="N5" s="85"/>
      <c r="O5" s="85"/>
    </row>
    <row r="6" spans="1:15" ht="16.8">
      <c r="A6">
        <v>71</v>
      </c>
      <c r="B6" s="27"/>
      <c r="C6" s="28"/>
      <c r="E6">
        <v>38</v>
      </c>
      <c r="F6" s="26" t="s">
        <v>14</v>
      </c>
      <c r="G6" s="25">
        <f>_xlfn.VAR.S(E4:E1048576)</f>
        <v>339.66190476190457</v>
      </c>
      <c r="I6" s="85"/>
      <c r="J6" s="85"/>
      <c r="K6" s="85"/>
      <c r="L6" s="85"/>
      <c r="M6" s="85"/>
      <c r="N6" s="85"/>
      <c r="O6" s="85"/>
    </row>
    <row r="7" spans="1:15" ht="18.600000000000001">
      <c r="A7">
        <v>73</v>
      </c>
      <c r="B7" s="27"/>
      <c r="C7" s="28"/>
      <c r="E7">
        <v>44</v>
      </c>
      <c r="I7" s="29" t="s">
        <v>15</v>
      </c>
      <c r="J7" s="30" t="s">
        <v>16</v>
      </c>
      <c r="K7" s="31"/>
      <c r="L7" s="31"/>
      <c r="N7" s="29" t="s">
        <v>17</v>
      </c>
      <c r="O7" s="30" t="s">
        <v>16</v>
      </c>
    </row>
    <row r="8" spans="1:15">
      <c r="A8">
        <v>89</v>
      </c>
      <c r="E8">
        <v>71</v>
      </c>
      <c r="I8">
        <v>11</v>
      </c>
      <c r="J8" s="32">
        <f t="shared" ref="J8:J24" si="0">(I8-$I$25)^2</f>
        <v>2.3391003460207611</v>
      </c>
      <c r="N8">
        <v>13</v>
      </c>
      <c r="O8" s="32">
        <f t="shared" ref="O8:O24" si="1">(N8-$N$25)^2</f>
        <v>0.22145328719723192</v>
      </c>
    </row>
    <row r="9" spans="1:15">
      <c r="A9">
        <v>71</v>
      </c>
      <c r="E9">
        <v>73</v>
      </c>
      <c r="I9">
        <v>14</v>
      </c>
      <c r="J9" s="32">
        <f t="shared" si="0"/>
        <v>2.1626297577854676</v>
      </c>
      <c r="N9">
        <v>19</v>
      </c>
      <c r="O9" s="32">
        <f t="shared" si="1"/>
        <v>41.868512110726648</v>
      </c>
    </row>
    <row r="10" spans="1:15">
      <c r="A10">
        <v>44</v>
      </c>
      <c r="E10">
        <v>89</v>
      </c>
      <c r="I10">
        <v>14</v>
      </c>
      <c r="J10" s="32">
        <f t="shared" si="0"/>
        <v>2.1626297577854676</v>
      </c>
      <c r="N10">
        <v>10</v>
      </c>
      <c r="O10" s="32">
        <f t="shared" si="1"/>
        <v>6.3979238754325252</v>
      </c>
    </row>
    <row r="11" spans="1:15">
      <c r="A11">
        <v>58</v>
      </c>
      <c r="E11">
        <v>71</v>
      </c>
      <c r="I11">
        <v>14</v>
      </c>
      <c r="J11" s="32">
        <f t="shared" si="0"/>
        <v>2.1626297577854676</v>
      </c>
      <c r="N11">
        <v>8</v>
      </c>
      <c r="O11" s="32">
        <f t="shared" si="1"/>
        <v>20.515570934256054</v>
      </c>
    </row>
    <row r="12" spans="1:15">
      <c r="A12">
        <v>41</v>
      </c>
      <c r="E12">
        <v>44</v>
      </c>
      <c r="I12">
        <v>13</v>
      </c>
      <c r="J12" s="32">
        <f t="shared" si="0"/>
        <v>0.22145328719723192</v>
      </c>
      <c r="N12">
        <v>10</v>
      </c>
      <c r="O12" s="32">
        <f t="shared" si="1"/>
        <v>6.3979238754325252</v>
      </c>
    </row>
    <row r="13" spans="1:15">
      <c r="A13">
        <v>74</v>
      </c>
      <c r="E13">
        <v>58</v>
      </c>
      <c r="I13">
        <v>11</v>
      </c>
      <c r="J13" s="32">
        <f t="shared" si="0"/>
        <v>2.3391003460207611</v>
      </c>
      <c r="N13">
        <v>16</v>
      </c>
      <c r="O13" s="32">
        <f t="shared" si="1"/>
        <v>12.044982698961938</v>
      </c>
    </row>
    <row r="14" spans="1:15">
      <c r="A14">
        <v>37</v>
      </c>
      <c r="E14">
        <v>41</v>
      </c>
      <c r="I14">
        <v>11</v>
      </c>
      <c r="J14" s="32">
        <f t="shared" si="0"/>
        <v>2.3391003460207611</v>
      </c>
      <c r="N14">
        <v>11</v>
      </c>
      <c r="O14" s="32">
        <f t="shared" si="1"/>
        <v>2.3391003460207611</v>
      </c>
    </row>
    <row r="15" spans="1:15">
      <c r="A15">
        <v>34</v>
      </c>
      <c r="E15">
        <v>74</v>
      </c>
      <c r="I15">
        <v>13</v>
      </c>
      <c r="J15" s="32">
        <f t="shared" si="0"/>
        <v>0.22145328719723192</v>
      </c>
      <c r="N15">
        <v>8</v>
      </c>
      <c r="O15" s="32">
        <f t="shared" si="1"/>
        <v>20.515570934256054</v>
      </c>
    </row>
    <row r="16" spans="1:15">
      <c r="A16">
        <v>68</v>
      </c>
      <c r="E16">
        <v>37</v>
      </c>
      <c r="I16">
        <v>13</v>
      </c>
      <c r="J16" s="32">
        <f t="shared" si="0"/>
        <v>0.22145328719723192</v>
      </c>
      <c r="N16">
        <v>10</v>
      </c>
      <c r="O16" s="32">
        <f t="shared" si="1"/>
        <v>6.3979238754325252</v>
      </c>
    </row>
    <row r="17" spans="1:15">
      <c r="A17">
        <v>31</v>
      </c>
      <c r="E17">
        <v>34</v>
      </c>
      <c r="I17">
        <v>11</v>
      </c>
      <c r="J17" s="32">
        <f t="shared" si="0"/>
        <v>2.3391003460207611</v>
      </c>
      <c r="N17">
        <v>21</v>
      </c>
      <c r="O17" s="32">
        <f t="shared" si="1"/>
        <v>71.750865051903119</v>
      </c>
    </row>
    <row r="18" spans="1:15">
      <c r="A18">
        <v>32</v>
      </c>
      <c r="E18">
        <v>68</v>
      </c>
      <c r="I18">
        <v>13</v>
      </c>
      <c r="J18" s="32">
        <f t="shared" si="0"/>
        <v>0.22145328719723192</v>
      </c>
      <c r="N18">
        <v>10</v>
      </c>
      <c r="O18" s="32">
        <f t="shared" si="1"/>
        <v>6.3979238754325252</v>
      </c>
    </row>
    <row r="19" spans="1:15">
      <c r="A19">
        <v>29</v>
      </c>
      <c r="E19">
        <v>31</v>
      </c>
      <c r="I19">
        <v>11</v>
      </c>
      <c r="J19" s="32">
        <f t="shared" si="0"/>
        <v>2.3391003460207611</v>
      </c>
      <c r="N19">
        <v>9</v>
      </c>
      <c r="O19" s="32">
        <f t="shared" si="1"/>
        <v>12.45674740484429</v>
      </c>
    </row>
    <row r="20" spans="1:15" ht="15" thickBot="1">
      <c r="A20">
        <v>33</v>
      </c>
      <c r="E20">
        <v>32</v>
      </c>
      <c r="I20">
        <v>14</v>
      </c>
      <c r="J20" s="32">
        <f t="shared" si="0"/>
        <v>2.1626297577854676</v>
      </c>
      <c r="N20">
        <v>10</v>
      </c>
      <c r="O20" s="32">
        <f t="shared" si="1"/>
        <v>6.3979238754325252</v>
      </c>
    </row>
    <row r="21" spans="1:15" ht="16.2" thickBot="1">
      <c r="A21">
        <v>77</v>
      </c>
      <c r="E21">
        <v>29</v>
      </c>
      <c r="G21" s="33" t="s">
        <v>18</v>
      </c>
      <c r="H21" s="34">
        <f>_xlfn.VAR.S(I8:I24)</f>
        <v>1.8897058823529278</v>
      </c>
      <c r="I21">
        <v>11</v>
      </c>
      <c r="J21" s="32">
        <f t="shared" si="0"/>
        <v>2.3391003460207611</v>
      </c>
      <c r="L21" s="33" t="s">
        <v>18</v>
      </c>
      <c r="M21" s="34">
        <f>_xlfn.VAR.S(N8:N24)</f>
        <v>19.889705882352928</v>
      </c>
      <c r="N21">
        <v>10</v>
      </c>
      <c r="O21" s="32">
        <f t="shared" si="1"/>
        <v>6.3979238754325252</v>
      </c>
    </row>
    <row r="22" spans="1:15" ht="15.6">
      <c r="A22">
        <v>64</v>
      </c>
      <c r="E22">
        <v>33</v>
      </c>
      <c r="G22" s="27"/>
      <c r="I22">
        <v>14</v>
      </c>
      <c r="J22" s="32">
        <f t="shared" si="0"/>
        <v>2.1626297577854676</v>
      </c>
      <c r="L22" s="27"/>
      <c r="N22">
        <v>17</v>
      </c>
      <c r="O22" s="32">
        <f t="shared" si="1"/>
        <v>19.986159169550174</v>
      </c>
    </row>
    <row r="23" spans="1:15" ht="15.6">
      <c r="A23">
        <v>74</v>
      </c>
      <c r="E23">
        <v>77</v>
      </c>
      <c r="G23" s="27" t="s">
        <v>19</v>
      </c>
      <c r="H23">
        <f>_xlfn.STDEV.S(I8:I24)</f>
        <v>1.3746657347707942</v>
      </c>
      <c r="I23">
        <v>11</v>
      </c>
      <c r="J23" s="32">
        <f t="shared" si="0"/>
        <v>2.3391003460207611</v>
      </c>
      <c r="L23" s="27" t="s">
        <v>19</v>
      </c>
      <c r="M23">
        <f>_xlfn.STDEV.S(N8:N24)</f>
        <v>4.4597876499170814</v>
      </c>
      <c r="N23">
        <v>21</v>
      </c>
      <c r="O23" s="32">
        <f t="shared" si="1"/>
        <v>71.750865051903119</v>
      </c>
    </row>
    <row r="24" spans="1:15" ht="16.2" thickBot="1">
      <c r="A24">
        <v>44</v>
      </c>
      <c r="E24">
        <v>64</v>
      </c>
      <c r="G24" s="27"/>
      <c r="I24">
        <v>14</v>
      </c>
      <c r="J24" s="32">
        <f t="shared" si="0"/>
        <v>2.1626297577854676</v>
      </c>
      <c r="L24" s="27"/>
      <c r="N24">
        <v>10</v>
      </c>
      <c r="O24" s="32">
        <f t="shared" si="1"/>
        <v>6.3979238754325252</v>
      </c>
    </row>
    <row r="25" spans="1:15" ht="16.2" thickBot="1">
      <c r="A25">
        <v>69</v>
      </c>
      <c r="G25" s="27"/>
      <c r="H25" s="36" t="s">
        <v>20</v>
      </c>
      <c r="I25" s="68">
        <f>AVERAGE(I8:I24)</f>
        <v>12.529411764705882</v>
      </c>
      <c r="J25" s="35">
        <f>SUM(J8:J24)</f>
        <v>30.235294117647058</v>
      </c>
      <c r="L25" s="27"/>
      <c r="M25" s="36" t="s">
        <v>20</v>
      </c>
      <c r="N25" s="68">
        <f>AVERAGE(N8:N24)</f>
        <v>12.529411764705882</v>
      </c>
      <c r="O25" s="35">
        <f>SUM(O8:O24)</f>
        <v>318.23529411764707</v>
      </c>
    </row>
    <row r="26" spans="1:15" ht="15.6">
      <c r="A26">
        <v>45</v>
      </c>
      <c r="I26" s="37"/>
      <c r="N26" s="37"/>
    </row>
    <row r="27" spans="1:15" ht="15.6">
      <c r="A27">
        <v>48</v>
      </c>
      <c r="H27" s="27"/>
      <c r="I27" s="38"/>
      <c r="J27" s="37"/>
      <c r="K27" s="37"/>
      <c r="M27" s="27"/>
      <c r="N27" s="38"/>
      <c r="O27" s="37"/>
    </row>
    <row r="28" spans="1:15" ht="15.6">
      <c r="F28" s="30"/>
      <c r="K28" s="30"/>
    </row>
    <row r="29" spans="1:15">
      <c r="F29" s="38"/>
      <c r="K29" s="38"/>
    </row>
  </sheetData>
  <mergeCells count="1">
    <mergeCell ref="I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E06F-26DA-460C-BAB8-795978BB5D49}">
  <dimension ref="A1:L523"/>
  <sheetViews>
    <sheetView workbookViewId="0">
      <selection activeCell="A7" sqref="A7"/>
    </sheetView>
  </sheetViews>
  <sheetFormatPr defaultRowHeight="14.4"/>
  <cols>
    <col min="1" max="1" width="28.88671875" customWidth="1"/>
    <col min="2" max="2" width="14.6640625" customWidth="1"/>
    <col min="3" max="3" width="3.44140625" customWidth="1"/>
    <col min="4" max="4" width="18.33203125" customWidth="1"/>
    <col min="5" max="5" width="14.21875" customWidth="1"/>
    <col min="6" max="6" width="3.44140625" customWidth="1"/>
    <col min="7" max="8" width="15.109375" customWidth="1"/>
    <col min="9" max="9" width="3.44140625" customWidth="1"/>
    <col min="10" max="10" width="45.88671875" customWidth="1"/>
    <col min="11" max="11" width="11.44140625" customWidth="1"/>
  </cols>
  <sheetData>
    <row r="1" spans="1:12" ht="30.6" customHeight="1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39"/>
    </row>
    <row r="2" spans="1:12" ht="38.1" customHeight="1" thickBot="1">
      <c r="A2" s="87" t="s">
        <v>23</v>
      </c>
      <c r="B2" s="87"/>
      <c r="J2" s="87" t="s">
        <v>24</v>
      </c>
      <c r="K2" s="87"/>
    </row>
    <row r="3" spans="1:12" ht="27.15" customHeight="1" thickBot="1">
      <c r="A3" s="63" t="s">
        <v>25</v>
      </c>
      <c r="B3" s="64">
        <v>33</v>
      </c>
      <c r="C3" s="40"/>
      <c r="D3" s="88"/>
      <c r="E3" s="89"/>
      <c r="F3" s="41"/>
      <c r="G3" s="88"/>
      <c r="H3" s="89"/>
      <c r="I3" s="42"/>
      <c r="J3" s="88"/>
      <c r="K3" s="89"/>
      <c r="L3" s="39"/>
    </row>
    <row r="4" spans="1:12" ht="27.15" customHeight="1" thickBot="1">
      <c r="A4" s="43" t="s">
        <v>26</v>
      </c>
      <c r="B4" s="44">
        <f>1/B3</f>
        <v>3.0303030303030304E-2</v>
      </c>
      <c r="C4" s="45"/>
      <c r="D4" s="46" t="s">
        <v>27</v>
      </c>
      <c r="E4" s="47">
        <f>EXP(-(B4)*B5)</f>
        <v>0.69514392839887873</v>
      </c>
      <c r="F4" s="48"/>
      <c r="G4" s="46" t="s">
        <v>28</v>
      </c>
      <c r="H4" s="47">
        <f>1-E4</f>
        <v>0.30485607160112127</v>
      </c>
      <c r="I4" s="49"/>
      <c r="J4" s="66" t="s">
        <v>33</v>
      </c>
      <c r="K4" s="67">
        <v>9</v>
      </c>
      <c r="L4" s="39"/>
    </row>
    <row r="5" spans="1:12" ht="27.15" customHeight="1" thickBot="1">
      <c r="A5" s="65" t="s">
        <v>29</v>
      </c>
      <c r="B5" s="64">
        <v>12</v>
      </c>
      <c r="C5" s="40"/>
      <c r="D5" s="52" t="s">
        <v>30</v>
      </c>
      <c r="E5" s="53">
        <f>E4*1</f>
        <v>0.69514392839887873</v>
      </c>
      <c r="F5" s="54"/>
      <c r="G5" s="55" t="s">
        <v>31</v>
      </c>
      <c r="H5" s="53">
        <f>H4*1</f>
        <v>0.30485607160112127</v>
      </c>
      <c r="I5" s="49"/>
      <c r="J5" s="66" t="s">
        <v>34</v>
      </c>
      <c r="K5" s="67">
        <v>11</v>
      </c>
      <c r="L5" s="39"/>
    </row>
    <row r="6" spans="1:12" ht="30.15" customHeight="1">
      <c r="A6" s="57"/>
      <c r="B6" s="57"/>
      <c r="C6" s="56"/>
      <c r="D6" s="57"/>
      <c r="E6" s="57"/>
      <c r="F6" s="57"/>
      <c r="G6" s="57"/>
      <c r="H6" s="57"/>
      <c r="I6" s="49"/>
      <c r="J6" s="50" t="s">
        <v>32</v>
      </c>
      <c r="K6" s="47">
        <f>(2.71828^(-(B4)*K4))-(2.71828^(-(B4)*K5))</f>
        <v>4.4769055125288504E-2</v>
      </c>
    </row>
    <row r="7" spans="1:12" ht="30.15" customHeight="1" thickBot="1">
      <c r="A7" s="51"/>
      <c r="B7" s="58"/>
      <c r="C7" s="58"/>
      <c r="D7" s="59"/>
      <c r="I7" s="49"/>
      <c r="J7" s="60" t="s">
        <v>30</v>
      </c>
      <c r="K7" s="53">
        <f>K6*1</f>
        <v>4.4769055125288504E-2</v>
      </c>
    </row>
    <row r="8" spans="1:12" ht="24.45" customHeight="1">
      <c r="A8" s="61"/>
      <c r="B8" s="62"/>
      <c r="C8" s="62"/>
      <c r="D8" s="59"/>
    </row>
    <row r="9" spans="1:12" ht="18">
      <c r="A9" s="57"/>
      <c r="B9" s="57"/>
      <c r="C9" s="57"/>
      <c r="D9" s="59"/>
    </row>
    <row r="10" spans="1:12" ht="18">
      <c r="A10" s="57"/>
      <c r="B10" s="57"/>
      <c r="C10" s="57"/>
      <c r="D10" s="59"/>
    </row>
    <row r="11" spans="1:12" ht="18">
      <c r="A11" s="57"/>
      <c r="B11" s="57"/>
      <c r="C11" s="57"/>
      <c r="D11" s="59"/>
    </row>
    <row r="12" spans="1:12" ht="18">
      <c r="A12" s="57"/>
      <c r="B12" s="57"/>
      <c r="C12" s="57"/>
      <c r="D12" s="59"/>
    </row>
    <row r="13" spans="1:12" ht="18">
      <c r="A13" s="57"/>
      <c r="B13" s="57"/>
      <c r="C13" s="57"/>
      <c r="D13" s="59"/>
    </row>
    <row r="14" spans="1:12" ht="18">
      <c r="A14" s="57"/>
      <c r="B14" s="57"/>
      <c r="C14" s="57"/>
      <c r="D14" s="59"/>
      <c r="K14" s="58"/>
    </row>
    <row r="15" spans="1:12" ht="18">
      <c r="A15" s="57"/>
      <c r="B15" s="57"/>
      <c r="C15" s="57"/>
      <c r="D15" s="59"/>
    </row>
    <row r="16" spans="1:12" ht="15.6">
      <c r="D16" s="59"/>
    </row>
    <row r="17" spans="4:4" ht="15.6">
      <c r="D17" s="59"/>
    </row>
    <row r="18" spans="4:4" ht="15.6">
      <c r="D18" s="59"/>
    </row>
    <row r="19" spans="4:4" ht="15.6">
      <c r="D19" s="59"/>
    </row>
    <row r="20" spans="4:4" ht="15.6">
      <c r="D20" s="59"/>
    </row>
    <row r="21" spans="4:4" ht="15.6">
      <c r="D21" s="59"/>
    </row>
    <row r="22" spans="4:4" ht="15.6">
      <c r="D22" s="59"/>
    </row>
    <row r="23" spans="4:4" ht="15.6">
      <c r="D23" s="59"/>
    </row>
    <row r="24" spans="4:4" ht="15.6">
      <c r="D24" s="59"/>
    </row>
    <row r="25" spans="4:4" ht="15.6">
      <c r="D25" s="59"/>
    </row>
    <row r="26" spans="4:4" ht="15.6">
      <c r="D26" s="59"/>
    </row>
    <row r="27" spans="4:4" ht="15.6">
      <c r="D27" s="59"/>
    </row>
    <row r="28" spans="4:4" ht="15.6">
      <c r="D28" s="59"/>
    </row>
    <row r="29" spans="4:4" ht="15.6">
      <c r="D29" s="59"/>
    </row>
    <row r="30" spans="4:4" ht="15.6">
      <c r="D30" s="59"/>
    </row>
    <row r="31" spans="4:4" ht="15.6">
      <c r="D31" s="59"/>
    </row>
    <row r="32" spans="4:4" ht="15.6">
      <c r="D32" s="59"/>
    </row>
    <row r="33" spans="4:4" ht="15.6">
      <c r="D33" s="59"/>
    </row>
    <row r="34" spans="4:4" ht="15.6">
      <c r="D34" s="59"/>
    </row>
    <row r="35" spans="4:4" ht="15.6">
      <c r="D35" s="59"/>
    </row>
    <row r="36" spans="4:4" ht="15.6">
      <c r="D36" s="59"/>
    </row>
    <row r="37" spans="4:4" ht="15.6">
      <c r="D37" s="59"/>
    </row>
    <row r="38" spans="4:4" ht="15.6">
      <c r="D38" s="59"/>
    </row>
    <row r="39" spans="4:4" ht="15.6">
      <c r="D39" s="59"/>
    </row>
    <row r="40" spans="4:4" ht="15.6">
      <c r="D40" s="59"/>
    </row>
    <row r="41" spans="4:4" ht="15.6">
      <c r="D41" s="59"/>
    </row>
    <row r="42" spans="4:4" ht="15.6">
      <c r="D42" s="59"/>
    </row>
    <row r="43" spans="4:4" ht="15.6">
      <c r="D43" s="59"/>
    </row>
    <row r="44" spans="4:4" ht="15.6">
      <c r="D44" s="59"/>
    </row>
    <row r="45" spans="4:4" ht="15.6">
      <c r="D45" s="59"/>
    </row>
    <row r="46" spans="4:4" ht="15.6">
      <c r="D46" s="59"/>
    </row>
    <row r="47" spans="4:4" ht="15.6">
      <c r="D47" s="59"/>
    </row>
    <row r="48" spans="4:4" ht="15.6">
      <c r="D48" s="59"/>
    </row>
    <row r="49" spans="4:4" ht="15.6">
      <c r="D49" s="59"/>
    </row>
    <row r="50" spans="4:4" ht="15.6">
      <c r="D50" s="59"/>
    </row>
    <row r="51" spans="4:4" ht="15.6">
      <c r="D51" s="59"/>
    </row>
    <row r="52" spans="4:4" ht="15.6">
      <c r="D52" s="59"/>
    </row>
    <row r="53" spans="4:4" ht="15.6">
      <c r="D53" s="59"/>
    </row>
    <row r="54" spans="4:4" ht="15.6">
      <c r="D54" s="59"/>
    </row>
    <row r="55" spans="4:4" ht="15.6">
      <c r="D55" s="59"/>
    </row>
    <row r="56" spans="4:4" ht="15.6">
      <c r="D56" s="59"/>
    </row>
    <row r="57" spans="4:4" ht="15.6">
      <c r="D57" s="59"/>
    </row>
    <row r="58" spans="4:4" ht="15.6">
      <c r="D58" s="59"/>
    </row>
    <row r="59" spans="4:4" ht="15.6">
      <c r="D59" s="59"/>
    </row>
    <row r="60" spans="4:4" ht="15.6">
      <c r="D60" s="59"/>
    </row>
    <row r="61" spans="4:4" ht="15.6">
      <c r="D61" s="59"/>
    </row>
    <row r="62" spans="4:4" ht="15.6">
      <c r="D62" s="59"/>
    </row>
    <row r="63" spans="4:4" ht="15.6">
      <c r="D63" s="59"/>
    </row>
    <row r="64" spans="4:4" ht="15.6">
      <c r="D64" s="59"/>
    </row>
    <row r="65" spans="4:4" ht="15.6">
      <c r="D65" s="59"/>
    </row>
    <row r="66" spans="4:4" ht="15.6">
      <c r="D66" s="59"/>
    </row>
    <row r="67" spans="4:4" ht="15.6">
      <c r="D67" s="59"/>
    </row>
    <row r="68" spans="4:4" ht="15.6">
      <c r="D68" s="59"/>
    </row>
    <row r="69" spans="4:4" ht="15.6">
      <c r="D69" s="59"/>
    </row>
    <row r="70" spans="4:4" ht="15.6">
      <c r="D70" s="59"/>
    </row>
    <row r="71" spans="4:4" ht="15.6">
      <c r="D71" s="59"/>
    </row>
    <row r="72" spans="4:4" ht="15.6">
      <c r="D72" s="59"/>
    </row>
    <row r="73" spans="4:4" ht="15.6">
      <c r="D73" s="59"/>
    </row>
    <row r="74" spans="4:4" ht="15.6">
      <c r="D74" s="59"/>
    </row>
    <row r="75" spans="4:4" ht="15.6">
      <c r="D75" s="59"/>
    </row>
    <row r="76" spans="4:4" ht="15.6">
      <c r="D76" s="59"/>
    </row>
    <row r="77" spans="4:4" ht="15.6">
      <c r="D77" s="59"/>
    </row>
    <row r="78" spans="4:4" ht="15.6">
      <c r="D78" s="59"/>
    </row>
    <row r="79" spans="4:4" ht="15.6">
      <c r="D79" s="59"/>
    </row>
    <row r="80" spans="4:4" ht="15.6">
      <c r="D80" s="59"/>
    </row>
    <row r="81" spans="4:4" ht="15.6">
      <c r="D81" s="59"/>
    </row>
    <row r="82" spans="4:4" ht="15.6">
      <c r="D82" s="59"/>
    </row>
    <row r="83" spans="4:4" ht="15.6">
      <c r="D83" s="59"/>
    </row>
    <row r="84" spans="4:4" ht="15.6">
      <c r="D84" s="59"/>
    </row>
    <row r="85" spans="4:4" ht="15.6">
      <c r="D85" s="59"/>
    </row>
    <row r="86" spans="4:4" ht="15.6">
      <c r="D86" s="59"/>
    </row>
    <row r="87" spans="4:4" ht="15.6">
      <c r="D87" s="59"/>
    </row>
    <row r="88" spans="4:4" ht="15.6">
      <c r="D88" s="59"/>
    </row>
    <row r="89" spans="4:4" ht="15.6">
      <c r="D89" s="59"/>
    </row>
    <row r="90" spans="4:4" ht="15.6">
      <c r="D90" s="59"/>
    </row>
    <row r="91" spans="4:4" ht="15.6">
      <c r="D91" s="59"/>
    </row>
    <row r="92" spans="4:4" ht="15.6">
      <c r="D92" s="59"/>
    </row>
    <row r="93" spans="4:4" ht="15.6">
      <c r="D93" s="59"/>
    </row>
    <row r="94" spans="4:4" ht="15.6">
      <c r="D94" s="59"/>
    </row>
    <row r="95" spans="4:4" ht="15.6">
      <c r="D95" s="59"/>
    </row>
    <row r="96" spans="4:4" ht="15.6">
      <c r="D96" s="59"/>
    </row>
    <row r="97" spans="4:4" ht="15.6">
      <c r="D97" s="59"/>
    </row>
    <row r="98" spans="4:4" ht="15.6">
      <c r="D98" s="59"/>
    </row>
    <row r="99" spans="4:4" ht="15.6">
      <c r="D99" s="59"/>
    </row>
    <row r="100" spans="4:4" ht="15.6">
      <c r="D100" s="59"/>
    </row>
    <row r="101" spans="4:4" ht="15.6">
      <c r="D101" s="59"/>
    </row>
    <row r="102" spans="4:4" ht="15.6">
      <c r="D102" s="59"/>
    </row>
    <row r="103" spans="4:4" ht="15.6">
      <c r="D103" s="59"/>
    </row>
    <row r="104" spans="4:4" ht="15.6">
      <c r="D104" s="59"/>
    </row>
    <row r="105" spans="4:4" ht="15.6">
      <c r="D105" s="59"/>
    </row>
    <row r="106" spans="4:4" ht="15.6">
      <c r="D106" s="59"/>
    </row>
    <row r="107" spans="4:4" ht="15.6">
      <c r="D107" s="59"/>
    </row>
    <row r="108" spans="4:4" ht="15.6">
      <c r="D108" s="59"/>
    </row>
    <row r="109" spans="4:4" ht="15.6">
      <c r="D109" s="59"/>
    </row>
    <row r="110" spans="4:4" ht="15.6">
      <c r="D110" s="59"/>
    </row>
    <row r="111" spans="4:4" ht="15.6">
      <c r="D111" s="59"/>
    </row>
    <row r="112" spans="4:4" ht="15.6">
      <c r="D112" s="59"/>
    </row>
    <row r="113" spans="4:4" ht="15.6">
      <c r="D113" s="59"/>
    </row>
    <row r="114" spans="4:4" ht="15.6">
      <c r="D114" s="59"/>
    </row>
    <row r="115" spans="4:4" ht="15.6">
      <c r="D115" s="59"/>
    </row>
    <row r="116" spans="4:4" ht="15.6">
      <c r="D116" s="59"/>
    </row>
    <row r="117" spans="4:4" ht="15.6">
      <c r="D117" s="59"/>
    </row>
    <row r="118" spans="4:4" ht="15.6">
      <c r="D118" s="59"/>
    </row>
    <row r="119" spans="4:4" ht="15.6">
      <c r="D119" s="59"/>
    </row>
    <row r="120" spans="4:4" ht="15.6">
      <c r="D120" s="59"/>
    </row>
    <row r="121" spans="4:4" ht="15.6">
      <c r="D121" s="59"/>
    </row>
    <row r="122" spans="4:4" ht="15.6">
      <c r="D122" s="59"/>
    </row>
    <row r="123" spans="4:4" ht="15.6">
      <c r="D123" s="59"/>
    </row>
    <row r="124" spans="4:4" ht="15.6">
      <c r="D124" s="59"/>
    </row>
    <row r="125" spans="4:4" ht="15.6">
      <c r="D125" s="59"/>
    </row>
    <row r="126" spans="4:4" ht="15.6">
      <c r="D126" s="59"/>
    </row>
    <row r="127" spans="4:4" ht="15.6">
      <c r="D127" s="59"/>
    </row>
    <row r="128" spans="4:4" ht="15.6">
      <c r="D128" s="59"/>
    </row>
    <row r="129" spans="4:4" ht="15.6">
      <c r="D129" s="59"/>
    </row>
    <row r="130" spans="4:4" ht="15.6">
      <c r="D130" s="59"/>
    </row>
    <row r="131" spans="4:4" ht="15.6">
      <c r="D131" s="59"/>
    </row>
    <row r="132" spans="4:4" ht="15.6">
      <c r="D132" s="59"/>
    </row>
    <row r="133" spans="4:4" ht="15.6">
      <c r="D133" s="59"/>
    </row>
    <row r="134" spans="4:4" ht="15.6">
      <c r="D134" s="59"/>
    </row>
    <row r="135" spans="4:4" ht="15.6">
      <c r="D135" s="59"/>
    </row>
    <row r="136" spans="4:4" ht="15.6">
      <c r="D136" s="59"/>
    </row>
    <row r="137" spans="4:4" ht="15.6">
      <c r="D137" s="59"/>
    </row>
    <row r="138" spans="4:4" ht="15.6">
      <c r="D138" s="59"/>
    </row>
    <row r="139" spans="4:4" ht="15.6">
      <c r="D139" s="59"/>
    </row>
    <row r="140" spans="4:4" ht="15.6">
      <c r="D140" s="59"/>
    </row>
    <row r="141" spans="4:4" ht="15.6">
      <c r="D141" s="59"/>
    </row>
    <row r="142" spans="4:4" ht="15.6">
      <c r="D142" s="59"/>
    </row>
    <row r="143" spans="4:4" ht="15.6">
      <c r="D143" s="59"/>
    </row>
    <row r="144" spans="4:4" ht="15.6">
      <c r="D144" s="59"/>
    </row>
    <row r="145" spans="4:4" ht="15.6">
      <c r="D145" s="59"/>
    </row>
    <row r="146" spans="4:4" ht="15.6">
      <c r="D146" s="59"/>
    </row>
    <row r="147" spans="4:4" ht="15.6">
      <c r="D147" s="59"/>
    </row>
    <row r="148" spans="4:4" ht="15.6">
      <c r="D148" s="59"/>
    </row>
    <row r="149" spans="4:4" ht="15.6">
      <c r="D149" s="59"/>
    </row>
    <row r="150" spans="4:4" ht="15.6">
      <c r="D150" s="59"/>
    </row>
    <row r="151" spans="4:4" ht="15.6">
      <c r="D151" s="59"/>
    </row>
    <row r="152" spans="4:4" ht="15.6">
      <c r="D152" s="59"/>
    </row>
    <row r="153" spans="4:4" ht="15.6">
      <c r="D153" s="59"/>
    </row>
    <row r="154" spans="4:4" ht="15.6">
      <c r="D154" s="59"/>
    </row>
    <row r="155" spans="4:4" ht="15.6">
      <c r="D155" s="59"/>
    </row>
    <row r="156" spans="4:4" ht="15.6">
      <c r="D156" s="59"/>
    </row>
    <row r="157" spans="4:4" ht="15.6">
      <c r="D157" s="59"/>
    </row>
    <row r="158" spans="4:4" ht="15.6">
      <c r="D158" s="59"/>
    </row>
    <row r="159" spans="4:4" ht="15.6">
      <c r="D159" s="59"/>
    </row>
    <row r="160" spans="4:4" ht="15.6">
      <c r="D160" s="59"/>
    </row>
    <row r="161" spans="4:4" ht="15.6">
      <c r="D161" s="59"/>
    </row>
    <row r="162" spans="4:4" ht="15.6">
      <c r="D162" s="59"/>
    </row>
    <row r="163" spans="4:4" ht="15.6">
      <c r="D163" s="59"/>
    </row>
    <row r="164" spans="4:4" ht="15.6">
      <c r="D164" s="59"/>
    </row>
    <row r="165" spans="4:4" ht="15.6">
      <c r="D165" s="59"/>
    </row>
    <row r="166" spans="4:4" ht="15.6">
      <c r="D166" s="59"/>
    </row>
    <row r="167" spans="4:4" ht="15.6">
      <c r="D167" s="59"/>
    </row>
    <row r="168" spans="4:4" ht="15.6">
      <c r="D168" s="59"/>
    </row>
    <row r="169" spans="4:4" ht="15.6">
      <c r="D169" s="59"/>
    </row>
    <row r="170" spans="4:4" ht="15.6">
      <c r="D170" s="59"/>
    </row>
    <row r="171" spans="4:4" ht="15.6">
      <c r="D171" s="59"/>
    </row>
    <row r="172" spans="4:4" ht="15.6">
      <c r="D172" s="59"/>
    </row>
    <row r="173" spans="4:4" ht="15.6">
      <c r="D173" s="59"/>
    </row>
    <row r="174" spans="4:4" ht="15.6">
      <c r="D174" s="59"/>
    </row>
    <row r="175" spans="4:4" ht="15.6">
      <c r="D175" s="59"/>
    </row>
    <row r="176" spans="4:4" ht="15.6">
      <c r="D176" s="59"/>
    </row>
    <row r="177" spans="4:4" ht="15.6">
      <c r="D177" s="59"/>
    </row>
    <row r="178" spans="4:4" ht="15.6">
      <c r="D178" s="59"/>
    </row>
    <row r="179" spans="4:4" ht="15.6">
      <c r="D179" s="59"/>
    </row>
    <row r="180" spans="4:4" ht="15.6">
      <c r="D180" s="59"/>
    </row>
    <row r="181" spans="4:4" ht="15.6">
      <c r="D181" s="59"/>
    </row>
    <row r="182" spans="4:4" ht="15.6">
      <c r="D182" s="59"/>
    </row>
    <row r="183" spans="4:4" ht="15.6">
      <c r="D183" s="59"/>
    </row>
    <row r="184" spans="4:4" ht="15.6">
      <c r="D184" s="59"/>
    </row>
    <row r="185" spans="4:4" ht="15.6">
      <c r="D185" s="59"/>
    </row>
    <row r="186" spans="4:4" ht="15.6">
      <c r="D186" s="59"/>
    </row>
    <row r="187" spans="4:4" ht="15.6">
      <c r="D187" s="59"/>
    </row>
    <row r="188" spans="4:4" ht="15.6">
      <c r="D188" s="59"/>
    </row>
    <row r="189" spans="4:4" ht="15.6">
      <c r="D189" s="59"/>
    </row>
    <row r="190" spans="4:4" ht="15.6">
      <c r="D190" s="59"/>
    </row>
    <row r="191" spans="4:4" ht="15.6">
      <c r="D191" s="59"/>
    </row>
    <row r="192" spans="4:4" ht="15.6">
      <c r="D192" s="59"/>
    </row>
    <row r="193" spans="4:4" ht="15.6">
      <c r="D193" s="59"/>
    </row>
    <row r="194" spans="4:4" ht="15.6">
      <c r="D194" s="59"/>
    </row>
    <row r="195" spans="4:4" ht="15.6">
      <c r="D195" s="59"/>
    </row>
    <row r="196" spans="4:4" ht="15.6">
      <c r="D196" s="59"/>
    </row>
    <row r="197" spans="4:4" ht="15.6">
      <c r="D197" s="59"/>
    </row>
    <row r="198" spans="4:4" ht="15.6">
      <c r="D198" s="59"/>
    </row>
    <row r="199" spans="4:4" ht="15.6">
      <c r="D199" s="59"/>
    </row>
    <row r="200" spans="4:4" ht="15.6">
      <c r="D200" s="59"/>
    </row>
    <row r="201" spans="4:4" ht="15.6">
      <c r="D201" s="59"/>
    </row>
    <row r="202" spans="4:4" ht="15.6">
      <c r="D202" s="59"/>
    </row>
    <row r="203" spans="4:4" ht="15.6">
      <c r="D203" s="59"/>
    </row>
    <row r="204" spans="4:4" ht="15.6">
      <c r="D204" s="59"/>
    </row>
    <row r="205" spans="4:4" ht="15.6">
      <c r="D205" s="59"/>
    </row>
    <row r="206" spans="4:4" ht="15.6">
      <c r="D206" s="59"/>
    </row>
    <row r="207" spans="4:4" ht="15.6">
      <c r="D207" s="59"/>
    </row>
    <row r="208" spans="4:4" ht="15.6">
      <c r="D208" s="59"/>
    </row>
    <row r="209" spans="4:4" ht="15.6">
      <c r="D209" s="59"/>
    </row>
    <row r="210" spans="4:4" ht="15.6">
      <c r="D210" s="59"/>
    </row>
    <row r="211" spans="4:4" ht="15.6">
      <c r="D211" s="59"/>
    </row>
    <row r="212" spans="4:4" ht="15.6">
      <c r="D212" s="59"/>
    </row>
    <row r="213" spans="4:4" ht="15.6">
      <c r="D213" s="59"/>
    </row>
    <row r="214" spans="4:4" ht="15.6">
      <c r="D214" s="59"/>
    </row>
    <row r="215" spans="4:4" ht="15.6">
      <c r="D215" s="59"/>
    </row>
    <row r="216" spans="4:4" ht="15.6">
      <c r="D216" s="59"/>
    </row>
    <row r="217" spans="4:4" ht="15.6">
      <c r="D217" s="59"/>
    </row>
    <row r="218" spans="4:4" ht="15.6">
      <c r="D218" s="59"/>
    </row>
    <row r="219" spans="4:4" ht="15.6">
      <c r="D219" s="59"/>
    </row>
    <row r="220" spans="4:4" ht="15.6">
      <c r="D220" s="59"/>
    </row>
    <row r="221" spans="4:4" ht="15.6">
      <c r="D221" s="59"/>
    </row>
    <row r="222" spans="4:4" ht="15.6">
      <c r="D222" s="59"/>
    </row>
    <row r="223" spans="4:4" ht="15.6">
      <c r="D223" s="59"/>
    </row>
    <row r="224" spans="4:4" ht="15.6">
      <c r="D224" s="59"/>
    </row>
    <row r="225" spans="4:4" ht="15.6">
      <c r="D225" s="59"/>
    </row>
    <row r="226" spans="4:4" ht="15.6">
      <c r="D226" s="59"/>
    </row>
    <row r="227" spans="4:4" ht="15.6">
      <c r="D227" s="59"/>
    </row>
    <row r="228" spans="4:4" ht="15.6">
      <c r="D228" s="59"/>
    </row>
    <row r="229" spans="4:4" ht="15.6">
      <c r="D229" s="59"/>
    </row>
    <row r="230" spans="4:4" ht="15.6">
      <c r="D230" s="59"/>
    </row>
    <row r="231" spans="4:4" ht="15.6">
      <c r="D231" s="59"/>
    </row>
    <row r="232" spans="4:4" ht="15.6">
      <c r="D232" s="59"/>
    </row>
    <row r="233" spans="4:4" ht="15.6">
      <c r="D233" s="59"/>
    </row>
    <row r="234" spans="4:4" ht="15.6">
      <c r="D234" s="59"/>
    </row>
    <row r="235" spans="4:4" ht="15.6">
      <c r="D235" s="59"/>
    </row>
    <row r="236" spans="4:4" ht="15.6">
      <c r="D236" s="59"/>
    </row>
    <row r="237" spans="4:4" ht="15.6">
      <c r="D237" s="59"/>
    </row>
    <row r="238" spans="4:4" ht="15.6">
      <c r="D238" s="59"/>
    </row>
    <row r="239" spans="4:4" ht="15.6">
      <c r="D239" s="59"/>
    </row>
    <row r="240" spans="4:4" ht="15.6">
      <c r="D240" s="59"/>
    </row>
    <row r="241" spans="4:4" ht="15.6">
      <c r="D241" s="59"/>
    </row>
    <row r="242" spans="4:4" ht="15.6">
      <c r="D242" s="59"/>
    </row>
    <row r="243" spans="4:4" ht="15.6">
      <c r="D243" s="59"/>
    </row>
    <row r="244" spans="4:4" ht="15.6">
      <c r="D244" s="59"/>
    </row>
    <row r="245" spans="4:4" ht="15.6">
      <c r="D245" s="59"/>
    </row>
    <row r="246" spans="4:4" ht="15.6">
      <c r="D246" s="59"/>
    </row>
    <row r="247" spans="4:4" ht="15.6">
      <c r="D247" s="59"/>
    </row>
    <row r="248" spans="4:4" ht="15.6">
      <c r="D248" s="59"/>
    </row>
    <row r="249" spans="4:4" ht="15.6">
      <c r="D249" s="59"/>
    </row>
    <row r="250" spans="4:4" ht="15.6">
      <c r="D250" s="59"/>
    </row>
    <row r="251" spans="4:4" ht="15.6">
      <c r="D251" s="59"/>
    </row>
    <row r="252" spans="4:4" ht="15.6">
      <c r="D252" s="59"/>
    </row>
    <row r="253" spans="4:4" ht="15.6">
      <c r="D253" s="59"/>
    </row>
    <row r="254" spans="4:4" ht="15.6">
      <c r="D254" s="59"/>
    </row>
    <row r="255" spans="4:4" ht="15.6">
      <c r="D255" s="59"/>
    </row>
    <row r="256" spans="4:4" ht="15.6">
      <c r="D256" s="59"/>
    </row>
    <row r="257" spans="4:4" ht="15.6">
      <c r="D257" s="59"/>
    </row>
    <row r="258" spans="4:4" ht="15.6">
      <c r="D258" s="59"/>
    </row>
    <row r="259" spans="4:4" ht="15.6">
      <c r="D259" s="59"/>
    </row>
    <row r="260" spans="4:4" ht="15.6">
      <c r="D260" s="59"/>
    </row>
    <row r="261" spans="4:4" ht="15.6">
      <c r="D261" s="59"/>
    </row>
    <row r="262" spans="4:4" ht="15.6">
      <c r="D262" s="59"/>
    </row>
    <row r="263" spans="4:4" ht="15.6">
      <c r="D263" s="59"/>
    </row>
    <row r="264" spans="4:4" ht="15.6">
      <c r="D264" s="59"/>
    </row>
    <row r="265" spans="4:4" ht="15.6">
      <c r="D265" s="59"/>
    </row>
    <row r="266" spans="4:4" ht="15.6">
      <c r="D266" s="59"/>
    </row>
    <row r="267" spans="4:4" ht="15.6">
      <c r="D267" s="59"/>
    </row>
    <row r="268" spans="4:4" ht="15.6">
      <c r="D268" s="59"/>
    </row>
    <row r="269" spans="4:4" ht="15.6">
      <c r="D269" s="59"/>
    </row>
    <row r="270" spans="4:4" ht="15.6">
      <c r="D270" s="59"/>
    </row>
    <row r="271" spans="4:4" ht="15.6">
      <c r="D271" s="59"/>
    </row>
    <row r="272" spans="4:4" ht="15.6">
      <c r="D272" s="59"/>
    </row>
    <row r="273" spans="4:4" ht="15.6">
      <c r="D273" s="59"/>
    </row>
    <row r="274" spans="4:4" ht="15.6">
      <c r="D274" s="59"/>
    </row>
    <row r="275" spans="4:4" ht="15.6">
      <c r="D275" s="59"/>
    </row>
    <row r="276" spans="4:4" ht="15.6">
      <c r="D276" s="59"/>
    </row>
    <row r="277" spans="4:4" ht="15.6">
      <c r="D277" s="59"/>
    </row>
    <row r="278" spans="4:4" ht="15.6">
      <c r="D278" s="59"/>
    </row>
    <row r="279" spans="4:4" ht="15.6">
      <c r="D279" s="59"/>
    </row>
    <row r="280" spans="4:4" ht="15.6">
      <c r="D280" s="59"/>
    </row>
    <row r="281" spans="4:4" ht="15.6">
      <c r="D281" s="59"/>
    </row>
    <row r="282" spans="4:4" ht="15.6">
      <c r="D282" s="59"/>
    </row>
    <row r="283" spans="4:4" ht="15.6">
      <c r="D283" s="59"/>
    </row>
    <row r="284" spans="4:4" ht="15.6">
      <c r="D284" s="59"/>
    </row>
    <row r="285" spans="4:4" ht="15.6">
      <c r="D285" s="59"/>
    </row>
    <row r="286" spans="4:4" ht="15.6">
      <c r="D286" s="59"/>
    </row>
    <row r="287" spans="4:4" ht="15.6">
      <c r="D287" s="59"/>
    </row>
    <row r="288" spans="4:4" ht="15.6">
      <c r="D288" s="59"/>
    </row>
    <row r="289" spans="4:4" ht="15.6">
      <c r="D289" s="59"/>
    </row>
    <row r="290" spans="4:4" ht="15.6">
      <c r="D290" s="59"/>
    </row>
    <row r="291" spans="4:4" ht="15.6">
      <c r="D291" s="59"/>
    </row>
    <row r="292" spans="4:4" ht="15.6">
      <c r="D292" s="59"/>
    </row>
    <row r="293" spans="4:4" ht="15.6">
      <c r="D293" s="59"/>
    </row>
    <row r="294" spans="4:4" ht="15.6">
      <c r="D294" s="59"/>
    </row>
    <row r="295" spans="4:4" ht="15.6">
      <c r="D295" s="59"/>
    </row>
    <row r="296" spans="4:4" ht="15.6">
      <c r="D296" s="59"/>
    </row>
    <row r="297" spans="4:4" ht="15.6">
      <c r="D297" s="59"/>
    </row>
    <row r="298" spans="4:4" ht="15.6">
      <c r="D298" s="59"/>
    </row>
    <row r="299" spans="4:4" ht="15.6">
      <c r="D299" s="59"/>
    </row>
    <row r="300" spans="4:4" ht="15.6">
      <c r="D300" s="59"/>
    </row>
    <row r="301" spans="4:4" ht="15.6">
      <c r="D301" s="59"/>
    </row>
    <row r="302" spans="4:4" ht="15.6">
      <c r="D302" s="59"/>
    </row>
    <row r="303" spans="4:4" ht="15.6">
      <c r="D303" s="59"/>
    </row>
    <row r="304" spans="4:4" ht="15.6">
      <c r="D304" s="59"/>
    </row>
    <row r="305" spans="4:4" ht="15.6">
      <c r="D305" s="59"/>
    </row>
    <row r="306" spans="4:4" ht="15.6">
      <c r="D306" s="59"/>
    </row>
    <row r="307" spans="4:4" ht="15.6">
      <c r="D307" s="59"/>
    </row>
    <row r="308" spans="4:4" ht="15.6">
      <c r="D308" s="59"/>
    </row>
    <row r="309" spans="4:4" ht="15.6">
      <c r="D309" s="59"/>
    </row>
    <row r="310" spans="4:4" ht="15.6">
      <c r="D310" s="59"/>
    </row>
    <row r="311" spans="4:4" ht="15.6">
      <c r="D311" s="59"/>
    </row>
    <row r="312" spans="4:4" ht="15.6">
      <c r="D312" s="59"/>
    </row>
    <row r="313" spans="4:4" ht="15.6">
      <c r="D313" s="59"/>
    </row>
    <row r="314" spans="4:4" ht="15.6">
      <c r="D314" s="59"/>
    </row>
    <row r="315" spans="4:4" ht="15.6">
      <c r="D315" s="59"/>
    </row>
    <row r="316" spans="4:4" ht="15.6">
      <c r="D316" s="59"/>
    </row>
    <row r="317" spans="4:4" ht="15.6">
      <c r="D317" s="59"/>
    </row>
    <row r="318" spans="4:4" ht="15.6">
      <c r="D318" s="59"/>
    </row>
    <row r="319" spans="4:4" ht="15.6">
      <c r="D319" s="59"/>
    </row>
    <row r="320" spans="4:4" ht="15.6">
      <c r="D320" s="59"/>
    </row>
    <row r="321" spans="4:4" ht="15.6">
      <c r="D321" s="59"/>
    </row>
    <row r="322" spans="4:4" ht="15.6">
      <c r="D322" s="59"/>
    </row>
    <row r="323" spans="4:4" ht="15.6">
      <c r="D323" s="59"/>
    </row>
    <row r="324" spans="4:4" ht="15.6">
      <c r="D324" s="59"/>
    </row>
    <row r="325" spans="4:4" ht="15.6">
      <c r="D325" s="59"/>
    </row>
    <row r="326" spans="4:4" ht="15.6">
      <c r="D326" s="59"/>
    </row>
    <row r="327" spans="4:4" ht="15.6">
      <c r="D327" s="59"/>
    </row>
    <row r="328" spans="4:4" ht="15.6">
      <c r="D328" s="59"/>
    </row>
    <row r="329" spans="4:4" ht="15.6">
      <c r="D329" s="59"/>
    </row>
    <row r="330" spans="4:4" ht="15.6">
      <c r="D330" s="59"/>
    </row>
    <row r="331" spans="4:4" ht="15.6">
      <c r="D331" s="59"/>
    </row>
    <row r="332" spans="4:4" ht="15.6">
      <c r="D332" s="59"/>
    </row>
    <row r="333" spans="4:4" ht="15.6">
      <c r="D333" s="59"/>
    </row>
    <row r="334" spans="4:4" ht="15.6">
      <c r="D334" s="59"/>
    </row>
    <row r="335" spans="4:4" ht="15.6">
      <c r="D335" s="59"/>
    </row>
    <row r="336" spans="4:4" ht="15.6">
      <c r="D336" s="59"/>
    </row>
    <row r="337" spans="4:4" ht="15.6">
      <c r="D337" s="59"/>
    </row>
    <row r="338" spans="4:4" ht="15.6">
      <c r="D338" s="59"/>
    </row>
    <row r="339" spans="4:4" ht="15.6">
      <c r="D339" s="59"/>
    </row>
    <row r="340" spans="4:4" ht="15.6">
      <c r="D340" s="59"/>
    </row>
    <row r="341" spans="4:4" ht="15.6">
      <c r="D341" s="59"/>
    </row>
    <row r="342" spans="4:4" ht="15.6">
      <c r="D342" s="59"/>
    </row>
    <row r="343" spans="4:4" ht="15.6">
      <c r="D343" s="59"/>
    </row>
    <row r="344" spans="4:4" ht="15.6">
      <c r="D344" s="59"/>
    </row>
    <row r="345" spans="4:4" ht="15.6">
      <c r="D345" s="59"/>
    </row>
    <row r="346" spans="4:4" ht="15.6">
      <c r="D346" s="59"/>
    </row>
    <row r="347" spans="4:4" ht="15.6">
      <c r="D347" s="59"/>
    </row>
    <row r="348" spans="4:4" ht="15.6">
      <c r="D348" s="59"/>
    </row>
    <row r="349" spans="4:4" ht="15.6">
      <c r="D349" s="59"/>
    </row>
    <row r="350" spans="4:4" ht="15.6">
      <c r="D350" s="59"/>
    </row>
    <row r="351" spans="4:4" ht="15.6">
      <c r="D351" s="59"/>
    </row>
    <row r="352" spans="4:4" ht="15.6">
      <c r="D352" s="59"/>
    </row>
    <row r="353" spans="4:4" ht="15.6">
      <c r="D353" s="59"/>
    </row>
    <row r="354" spans="4:4" ht="15.6">
      <c r="D354" s="59"/>
    </row>
    <row r="355" spans="4:4" ht="15.6">
      <c r="D355" s="59"/>
    </row>
    <row r="356" spans="4:4" ht="15.6">
      <c r="D356" s="59"/>
    </row>
    <row r="357" spans="4:4" ht="15.6">
      <c r="D357" s="59"/>
    </row>
    <row r="358" spans="4:4" ht="15.6">
      <c r="D358" s="59"/>
    </row>
    <row r="359" spans="4:4" ht="15.6">
      <c r="D359" s="59"/>
    </row>
    <row r="360" spans="4:4" ht="15.6">
      <c r="D360" s="59"/>
    </row>
    <row r="361" spans="4:4" ht="15.6">
      <c r="D361" s="59"/>
    </row>
    <row r="362" spans="4:4" ht="15.6">
      <c r="D362" s="59"/>
    </row>
    <row r="363" spans="4:4" ht="15.6">
      <c r="D363" s="59"/>
    </row>
    <row r="364" spans="4:4" ht="15.6">
      <c r="D364" s="59"/>
    </row>
    <row r="365" spans="4:4" ht="15.6">
      <c r="D365" s="59"/>
    </row>
    <row r="366" spans="4:4" ht="15.6">
      <c r="D366" s="59"/>
    </row>
    <row r="367" spans="4:4" ht="15.6">
      <c r="D367" s="59"/>
    </row>
    <row r="368" spans="4:4" ht="15.6">
      <c r="D368" s="59"/>
    </row>
    <row r="369" spans="4:4" ht="15.6">
      <c r="D369" s="59"/>
    </row>
    <row r="370" spans="4:4" ht="15.6">
      <c r="D370" s="59"/>
    </row>
    <row r="371" spans="4:4" ht="15.6">
      <c r="D371" s="59"/>
    </row>
    <row r="372" spans="4:4" ht="15.6">
      <c r="D372" s="59"/>
    </row>
    <row r="373" spans="4:4" ht="15.6">
      <c r="D373" s="59"/>
    </row>
    <row r="374" spans="4:4" ht="15.6">
      <c r="D374" s="59"/>
    </row>
    <row r="375" spans="4:4" ht="15.6">
      <c r="D375" s="59"/>
    </row>
    <row r="376" spans="4:4" ht="15.6">
      <c r="D376" s="59"/>
    </row>
    <row r="377" spans="4:4" ht="15.6">
      <c r="D377" s="59"/>
    </row>
    <row r="378" spans="4:4" ht="15.6">
      <c r="D378" s="59"/>
    </row>
    <row r="379" spans="4:4" ht="15.6">
      <c r="D379" s="59"/>
    </row>
    <row r="380" spans="4:4" ht="15.6">
      <c r="D380" s="59"/>
    </row>
    <row r="381" spans="4:4" ht="15.6">
      <c r="D381" s="59"/>
    </row>
    <row r="382" spans="4:4" ht="15.6">
      <c r="D382" s="59"/>
    </row>
    <row r="383" spans="4:4" ht="15.6">
      <c r="D383" s="59"/>
    </row>
    <row r="384" spans="4:4" ht="15.6">
      <c r="D384" s="59"/>
    </row>
    <row r="385" spans="4:4" ht="15.6">
      <c r="D385" s="59"/>
    </row>
    <row r="386" spans="4:4" ht="15.6">
      <c r="D386" s="59"/>
    </row>
    <row r="387" spans="4:4" ht="15.6">
      <c r="D387" s="59"/>
    </row>
    <row r="388" spans="4:4" ht="15.6">
      <c r="D388" s="59"/>
    </row>
    <row r="389" spans="4:4" ht="15.6">
      <c r="D389" s="59"/>
    </row>
    <row r="390" spans="4:4" ht="15.6">
      <c r="D390" s="59"/>
    </row>
    <row r="391" spans="4:4" ht="15.6">
      <c r="D391" s="59"/>
    </row>
    <row r="392" spans="4:4" ht="15.6">
      <c r="D392" s="59"/>
    </row>
    <row r="393" spans="4:4" ht="15.6">
      <c r="D393" s="59"/>
    </row>
    <row r="394" spans="4:4" ht="15.6">
      <c r="D394" s="59"/>
    </row>
    <row r="395" spans="4:4" ht="15.6">
      <c r="D395" s="59"/>
    </row>
    <row r="396" spans="4:4" ht="15.6">
      <c r="D396" s="59"/>
    </row>
    <row r="397" spans="4:4" ht="15.6">
      <c r="D397" s="59"/>
    </row>
    <row r="398" spans="4:4" ht="15.6">
      <c r="D398" s="59"/>
    </row>
    <row r="399" spans="4:4" ht="15.6">
      <c r="D399" s="59"/>
    </row>
    <row r="400" spans="4:4" ht="15.6">
      <c r="D400" s="59"/>
    </row>
    <row r="401" spans="4:4" ht="15.6">
      <c r="D401" s="59"/>
    </row>
    <row r="402" spans="4:4" ht="15.6">
      <c r="D402" s="59"/>
    </row>
    <row r="403" spans="4:4" ht="15.6">
      <c r="D403" s="59"/>
    </row>
    <row r="404" spans="4:4" ht="15.6">
      <c r="D404" s="59"/>
    </row>
    <row r="405" spans="4:4" ht="15.6">
      <c r="D405" s="59"/>
    </row>
    <row r="406" spans="4:4" ht="15.6">
      <c r="D406" s="59"/>
    </row>
    <row r="407" spans="4:4" ht="15.6">
      <c r="D407" s="59"/>
    </row>
    <row r="408" spans="4:4" ht="15.6">
      <c r="D408" s="59"/>
    </row>
    <row r="409" spans="4:4" ht="15.6">
      <c r="D409" s="59"/>
    </row>
    <row r="410" spans="4:4" ht="15.6">
      <c r="D410" s="59"/>
    </row>
    <row r="411" spans="4:4" ht="15.6">
      <c r="D411" s="59"/>
    </row>
    <row r="412" spans="4:4" ht="15.6">
      <c r="D412" s="59"/>
    </row>
    <row r="413" spans="4:4" ht="15.6">
      <c r="D413" s="59"/>
    </row>
    <row r="414" spans="4:4" ht="15.6">
      <c r="D414" s="59"/>
    </row>
    <row r="415" spans="4:4" ht="15.6">
      <c r="D415" s="59"/>
    </row>
    <row r="416" spans="4:4" ht="15.6">
      <c r="D416" s="59"/>
    </row>
    <row r="417" spans="4:4" ht="15.6">
      <c r="D417" s="59"/>
    </row>
    <row r="418" spans="4:4" ht="15.6">
      <c r="D418" s="59"/>
    </row>
    <row r="419" spans="4:4" ht="15.6">
      <c r="D419" s="59"/>
    </row>
    <row r="420" spans="4:4" ht="15.6">
      <c r="D420" s="59"/>
    </row>
    <row r="421" spans="4:4" ht="15.6">
      <c r="D421" s="59"/>
    </row>
    <row r="422" spans="4:4" ht="15.6">
      <c r="D422" s="59"/>
    </row>
    <row r="423" spans="4:4" ht="15.6">
      <c r="D423" s="59"/>
    </row>
    <row r="424" spans="4:4" ht="15.6">
      <c r="D424" s="59"/>
    </row>
    <row r="425" spans="4:4" ht="15.6">
      <c r="D425" s="59"/>
    </row>
    <row r="426" spans="4:4" ht="15.6">
      <c r="D426" s="59"/>
    </row>
    <row r="427" spans="4:4" ht="15.6">
      <c r="D427" s="59"/>
    </row>
    <row r="428" spans="4:4" ht="15.6">
      <c r="D428" s="59"/>
    </row>
    <row r="429" spans="4:4" ht="15.6">
      <c r="D429" s="59"/>
    </row>
    <row r="430" spans="4:4" ht="15.6">
      <c r="D430" s="59"/>
    </row>
    <row r="431" spans="4:4" ht="15.6">
      <c r="D431" s="59"/>
    </row>
    <row r="432" spans="4:4" ht="15.6">
      <c r="D432" s="59"/>
    </row>
    <row r="433" spans="4:4" ht="15.6">
      <c r="D433" s="59"/>
    </row>
    <row r="434" spans="4:4" ht="15.6">
      <c r="D434" s="59"/>
    </row>
    <row r="435" spans="4:4" ht="15.6">
      <c r="D435" s="59"/>
    </row>
    <row r="436" spans="4:4" ht="15.6">
      <c r="D436" s="59"/>
    </row>
    <row r="437" spans="4:4" ht="15.6">
      <c r="D437" s="59"/>
    </row>
    <row r="438" spans="4:4" ht="15.6">
      <c r="D438" s="59"/>
    </row>
    <row r="439" spans="4:4" ht="15.6">
      <c r="D439" s="59"/>
    </row>
    <row r="440" spans="4:4" ht="15.6">
      <c r="D440" s="59"/>
    </row>
    <row r="441" spans="4:4" ht="15.6">
      <c r="D441" s="59"/>
    </row>
    <row r="442" spans="4:4" ht="15.6">
      <c r="D442" s="59"/>
    </row>
    <row r="443" spans="4:4" ht="15.6">
      <c r="D443" s="59"/>
    </row>
    <row r="444" spans="4:4" ht="15.6">
      <c r="D444" s="59"/>
    </row>
    <row r="445" spans="4:4" ht="15.6">
      <c r="D445" s="59"/>
    </row>
    <row r="446" spans="4:4" ht="15.6">
      <c r="D446" s="59"/>
    </row>
    <row r="447" spans="4:4" ht="15.6">
      <c r="D447" s="59"/>
    </row>
    <row r="448" spans="4:4" ht="15.6">
      <c r="D448" s="59"/>
    </row>
    <row r="449" spans="4:4" ht="15.6">
      <c r="D449" s="59"/>
    </row>
    <row r="450" spans="4:4" ht="15.6">
      <c r="D450" s="59"/>
    </row>
    <row r="451" spans="4:4" ht="15.6">
      <c r="D451" s="59"/>
    </row>
    <row r="452" spans="4:4" ht="15.6">
      <c r="D452" s="59"/>
    </row>
    <row r="453" spans="4:4" ht="15.6">
      <c r="D453" s="59"/>
    </row>
    <row r="454" spans="4:4" ht="15.6">
      <c r="D454" s="59"/>
    </row>
    <row r="455" spans="4:4" ht="15.6">
      <c r="D455" s="59"/>
    </row>
    <row r="456" spans="4:4" ht="15.6">
      <c r="D456" s="59"/>
    </row>
    <row r="457" spans="4:4" ht="15.6">
      <c r="D457" s="59"/>
    </row>
    <row r="458" spans="4:4" ht="15.6">
      <c r="D458" s="59"/>
    </row>
    <row r="459" spans="4:4" ht="15.6">
      <c r="D459" s="59"/>
    </row>
    <row r="460" spans="4:4" ht="15.6">
      <c r="D460" s="59"/>
    </row>
    <row r="461" spans="4:4" ht="15.6">
      <c r="D461" s="59"/>
    </row>
    <row r="462" spans="4:4" ht="15.6">
      <c r="D462" s="59"/>
    </row>
    <row r="463" spans="4:4" ht="15.6">
      <c r="D463" s="59"/>
    </row>
    <row r="464" spans="4:4" ht="15.6">
      <c r="D464" s="59"/>
    </row>
    <row r="465" spans="4:4" ht="15.6">
      <c r="D465" s="59"/>
    </row>
    <row r="466" spans="4:4" ht="15.6">
      <c r="D466" s="59"/>
    </row>
    <row r="467" spans="4:4" ht="15.6">
      <c r="D467" s="59"/>
    </row>
    <row r="468" spans="4:4" ht="15.6">
      <c r="D468" s="59"/>
    </row>
    <row r="469" spans="4:4" ht="15.6">
      <c r="D469" s="59"/>
    </row>
    <row r="470" spans="4:4" ht="15.6">
      <c r="D470" s="59"/>
    </row>
    <row r="471" spans="4:4" ht="15.6">
      <c r="D471" s="59"/>
    </row>
    <row r="472" spans="4:4" ht="15.6">
      <c r="D472" s="59"/>
    </row>
    <row r="473" spans="4:4" ht="15.6">
      <c r="D473" s="59"/>
    </row>
    <row r="474" spans="4:4" ht="15.6">
      <c r="D474" s="59"/>
    </row>
    <row r="475" spans="4:4" ht="15.6">
      <c r="D475" s="59"/>
    </row>
    <row r="476" spans="4:4" ht="15.6">
      <c r="D476" s="59"/>
    </row>
    <row r="477" spans="4:4" ht="15.6">
      <c r="D477" s="59"/>
    </row>
    <row r="478" spans="4:4" ht="15.6">
      <c r="D478" s="59"/>
    </row>
    <row r="479" spans="4:4" ht="15.6">
      <c r="D479" s="59"/>
    </row>
    <row r="480" spans="4:4" ht="15.6">
      <c r="D480" s="59"/>
    </row>
    <row r="481" spans="4:4" ht="15.6">
      <c r="D481" s="59"/>
    </row>
    <row r="482" spans="4:4" ht="15.6">
      <c r="D482" s="59"/>
    </row>
    <row r="483" spans="4:4" ht="15.6">
      <c r="D483" s="59"/>
    </row>
    <row r="484" spans="4:4" ht="15.6">
      <c r="D484" s="59"/>
    </row>
    <row r="485" spans="4:4" ht="15.6">
      <c r="D485" s="59"/>
    </row>
    <row r="486" spans="4:4" ht="15.6">
      <c r="D486" s="59"/>
    </row>
    <row r="487" spans="4:4" ht="15.6">
      <c r="D487" s="59"/>
    </row>
    <row r="488" spans="4:4" ht="15.6">
      <c r="D488" s="59"/>
    </row>
    <row r="489" spans="4:4" ht="15.6">
      <c r="D489" s="59"/>
    </row>
    <row r="490" spans="4:4" ht="15.6">
      <c r="D490" s="59"/>
    </row>
    <row r="491" spans="4:4" ht="15.6">
      <c r="D491" s="59"/>
    </row>
    <row r="492" spans="4:4" ht="15.6">
      <c r="D492" s="59"/>
    </row>
    <row r="493" spans="4:4" ht="15.6">
      <c r="D493" s="59"/>
    </row>
    <row r="494" spans="4:4" ht="15.6">
      <c r="D494" s="59"/>
    </row>
    <row r="495" spans="4:4" ht="15.6">
      <c r="D495" s="59"/>
    </row>
    <row r="496" spans="4:4" ht="15.6">
      <c r="D496" s="59"/>
    </row>
    <row r="497" spans="4:4" ht="15.6">
      <c r="D497" s="59"/>
    </row>
    <row r="498" spans="4:4" ht="15.6">
      <c r="D498" s="59"/>
    </row>
    <row r="499" spans="4:4" ht="15.6">
      <c r="D499" s="59"/>
    </row>
    <row r="500" spans="4:4" ht="15.6">
      <c r="D500" s="59"/>
    </row>
    <row r="501" spans="4:4" ht="15.6">
      <c r="D501" s="59"/>
    </row>
    <row r="502" spans="4:4" ht="15.6">
      <c r="D502" s="59"/>
    </row>
    <row r="503" spans="4:4" ht="15.6">
      <c r="D503" s="59"/>
    </row>
    <row r="504" spans="4:4" ht="15.6">
      <c r="D504" s="59"/>
    </row>
    <row r="505" spans="4:4" ht="15.6">
      <c r="D505" s="59"/>
    </row>
    <row r="506" spans="4:4" ht="15.6">
      <c r="D506" s="59"/>
    </row>
    <row r="507" spans="4:4" ht="15.6">
      <c r="D507" s="59"/>
    </row>
    <row r="508" spans="4:4" ht="15.6">
      <c r="D508" s="59"/>
    </row>
    <row r="509" spans="4:4" ht="15.6">
      <c r="D509" s="59"/>
    </row>
    <row r="510" spans="4:4" ht="15.6">
      <c r="D510" s="59"/>
    </row>
    <row r="511" spans="4:4" ht="15.6">
      <c r="D511" s="59"/>
    </row>
    <row r="512" spans="4:4" ht="15.6">
      <c r="D512" s="59"/>
    </row>
    <row r="513" spans="4:4" ht="15.6">
      <c r="D513" s="59"/>
    </row>
    <row r="514" spans="4:4" ht="15.6">
      <c r="D514" s="59"/>
    </row>
    <row r="515" spans="4:4" ht="15.6">
      <c r="D515" s="59"/>
    </row>
    <row r="516" spans="4:4" ht="15.6">
      <c r="D516" s="59"/>
    </row>
    <row r="517" spans="4:4" ht="15.6">
      <c r="D517" s="59"/>
    </row>
    <row r="518" spans="4:4" ht="15.6">
      <c r="D518" s="59"/>
    </row>
    <row r="519" spans="4:4" ht="15.6">
      <c r="D519" s="59"/>
    </row>
    <row r="520" spans="4:4" ht="15.6">
      <c r="D520" s="59"/>
    </row>
    <row r="521" spans="4:4" ht="15.6">
      <c r="D521" s="59"/>
    </row>
    <row r="522" spans="4:4" ht="15.6">
      <c r="D522" s="59"/>
    </row>
    <row r="523" spans="4:4" ht="15.6">
      <c r="D523" s="59"/>
    </row>
  </sheetData>
  <mergeCells count="6">
    <mergeCell ref="A1:K1"/>
    <mergeCell ref="A2:B2"/>
    <mergeCell ref="J2:K2"/>
    <mergeCell ref="D3:E3"/>
    <mergeCell ref="G3:H3"/>
    <mergeCell ref="J3:K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B793-0E37-4CA9-A0CB-AB5CD14D1541}">
  <sheetPr>
    <tabColor rgb="FFFFFF00"/>
  </sheetPr>
  <dimension ref="A1:T27"/>
  <sheetViews>
    <sheetView zoomScale="75" zoomScaleNormal="75" workbookViewId="0">
      <selection activeCell="L34" sqref="L34"/>
    </sheetView>
  </sheetViews>
  <sheetFormatPr defaultRowHeight="14.4"/>
  <sheetData>
    <row r="1" spans="1:20" ht="24.6">
      <c r="A1" s="2"/>
      <c r="B1" s="2"/>
      <c r="C1" s="2"/>
      <c r="D1" s="2"/>
      <c r="E1" s="2"/>
      <c r="F1" s="2"/>
      <c r="G1" s="2"/>
      <c r="H1" s="23" t="s">
        <v>10</v>
      </c>
      <c r="I1" s="2"/>
      <c r="J1" s="2"/>
      <c r="K1" s="2"/>
      <c r="L1" s="2"/>
      <c r="M1" s="2"/>
      <c r="N1" s="2"/>
      <c r="O1" s="2"/>
      <c r="P1" s="2"/>
      <c r="Q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4"/>
      <c r="Q4" s="2"/>
      <c r="R4" s="2"/>
      <c r="S4" s="2"/>
      <c r="T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9242B-D558-40FA-A98C-7BFFF4A45CAA}">
  <sheetPr>
    <tabColor rgb="FF002060"/>
  </sheetPr>
  <dimension ref="A1:L55"/>
  <sheetViews>
    <sheetView workbookViewId="0">
      <selection activeCell="A8" sqref="A8"/>
    </sheetView>
  </sheetViews>
  <sheetFormatPr defaultColWidth="8.77734375" defaultRowHeight="14.4"/>
  <cols>
    <col min="1" max="16384" width="8.77734375" style="2"/>
  </cols>
  <sheetData>
    <row r="1" spans="1:12" ht="21">
      <c r="A1" s="1" t="s">
        <v>0</v>
      </c>
      <c r="F1" s="90" t="s">
        <v>1</v>
      </c>
      <c r="G1" s="91"/>
      <c r="H1" s="91"/>
      <c r="I1" s="91"/>
      <c r="J1" s="91"/>
      <c r="K1" s="91"/>
      <c r="L1" s="92"/>
    </row>
    <row r="2" spans="1:12">
      <c r="A2" s="3">
        <v>2</v>
      </c>
    </row>
    <row r="3" spans="1:12">
      <c r="A3" s="3">
        <v>49</v>
      </c>
    </row>
    <row r="4" spans="1:12">
      <c r="A4" s="3">
        <v>49</v>
      </c>
    </row>
    <row r="5" spans="1:12">
      <c r="A5" s="3">
        <v>49</v>
      </c>
    </row>
    <row r="6" spans="1:12">
      <c r="A6" s="3">
        <v>49</v>
      </c>
    </row>
    <row r="7" spans="1:12">
      <c r="A7" s="3">
        <v>49</v>
      </c>
    </row>
    <row r="8" spans="1:12">
      <c r="A8" s="3">
        <v>100</v>
      </c>
    </row>
    <row r="9" spans="1:12">
      <c r="A9" s="3">
        <v>49</v>
      </c>
    </row>
    <row r="10" spans="1:12">
      <c r="A10" s="3">
        <v>49</v>
      </c>
    </row>
    <row r="11" spans="1:12">
      <c r="A11" s="3">
        <v>49</v>
      </c>
    </row>
    <row r="12" spans="1:12">
      <c r="A12" s="3">
        <v>49</v>
      </c>
    </row>
    <row r="13" spans="1:12">
      <c r="A13" s="3">
        <v>49</v>
      </c>
    </row>
    <row r="14" spans="1:12">
      <c r="A14" s="4">
        <v>45</v>
      </c>
    </row>
    <row r="15" spans="1:12">
      <c r="A15" s="4">
        <v>49</v>
      </c>
    </row>
    <row r="16" spans="1:12">
      <c r="A16" s="4">
        <v>73</v>
      </c>
    </row>
    <row r="17" spans="1:1">
      <c r="A17" s="4">
        <v>38</v>
      </c>
    </row>
    <row r="18" spans="1:1">
      <c r="A18" s="4">
        <v>50</v>
      </c>
    </row>
    <row r="19" spans="1:1">
      <c r="A19" s="4">
        <v>40</v>
      </c>
    </row>
    <row r="20" spans="1:1">
      <c r="A20" s="4">
        <v>57</v>
      </c>
    </row>
    <row r="21" spans="1:1">
      <c r="A21" s="4">
        <v>36</v>
      </c>
    </row>
    <row r="22" spans="1:1">
      <c r="A22" s="4">
        <v>31</v>
      </c>
    </row>
    <row r="23" spans="1:1">
      <c r="A23" s="4">
        <v>46</v>
      </c>
    </row>
    <row r="24" spans="1:1">
      <c r="A24" s="4">
        <v>40</v>
      </c>
    </row>
    <row r="25" spans="1:1">
      <c r="A25" s="4">
        <v>51</v>
      </c>
    </row>
    <row r="26" spans="1:1">
      <c r="A26" s="4">
        <v>48</v>
      </c>
    </row>
    <row r="27" spans="1:1">
      <c r="A27" s="4">
        <v>37</v>
      </c>
    </row>
    <row r="28" spans="1:1">
      <c r="A28" s="4">
        <v>42</v>
      </c>
    </row>
    <row r="29" spans="1:1">
      <c r="A29" s="4">
        <v>50</v>
      </c>
    </row>
    <row r="30" spans="1:1">
      <c r="A30" s="4">
        <v>54</v>
      </c>
    </row>
    <row r="31" spans="1:1">
      <c r="A31" s="4">
        <v>47</v>
      </c>
    </row>
    <row r="32" spans="1:1">
      <c r="A32" s="4">
        <v>44</v>
      </c>
    </row>
    <row r="33" spans="1:1">
      <c r="A33" s="4">
        <v>37</v>
      </c>
    </row>
    <row r="34" spans="1:1">
      <c r="A34" s="4">
        <v>36</v>
      </c>
    </row>
    <row r="35" spans="1:1">
      <c r="A35" s="4">
        <v>59</v>
      </c>
    </row>
    <row r="36" spans="1:1">
      <c r="A36" s="4">
        <v>61</v>
      </c>
    </row>
    <row r="37" spans="1:1">
      <c r="A37" s="4">
        <v>64</v>
      </c>
    </row>
    <row r="38" spans="1:1">
      <c r="A38" s="4">
        <v>29</v>
      </c>
    </row>
    <row r="39" spans="1:1">
      <c r="A39" s="4">
        <v>32</v>
      </c>
    </row>
    <row r="40" spans="1:1">
      <c r="A40" s="4">
        <v>46</v>
      </c>
    </row>
    <row r="41" spans="1:1">
      <c r="A41" s="4">
        <v>49</v>
      </c>
    </row>
    <row r="42" spans="1:1">
      <c r="A42" s="4">
        <v>42</v>
      </c>
    </row>
    <row r="43" spans="1:1">
      <c r="A43" s="4">
        <v>33</v>
      </c>
    </row>
    <row r="44" spans="1:1">
      <c r="A44" s="4">
        <v>20</v>
      </c>
    </row>
    <row r="45" spans="1:1">
      <c r="A45" s="4">
        <v>25</v>
      </c>
    </row>
    <row r="46" spans="1:1">
      <c r="A46" s="4">
        <v>42</v>
      </c>
    </row>
    <row r="47" spans="1:1">
      <c r="A47" s="4">
        <v>51</v>
      </c>
    </row>
    <row r="48" spans="1:1">
      <c r="A48" s="4">
        <v>66</v>
      </c>
    </row>
    <row r="49" spans="1:1">
      <c r="A49" s="4">
        <v>66</v>
      </c>
    </row>
    <row r="50" spans="1:1">
      <c r="A50" s="4">
        <v>66</v>
      </c>
    </row>
    <row r="51" spans="1:1">
      <c r="A51" s="4">
        <v>66</v>
      </c>
    </row>
    <row r="52" spans="1:1">
      <c r="A52" s="4">
        <v>66</v>
      </c>
    </row>
    <row r="53" spans="1:1">
      <c r="A53" s="4">
        <v>66</v>
      </c>
    </row>
    <row r="54" spans="1:1">
      <c r="A54" s="4">
        <v>66</v>
      </c>
    </row>
    <row r="55" spans="1:1">
      <c r="A55" s="4">
        <v>66</v>
      </c>
    </row>
  </sheetData>
  <mergeCells count="1">
    <mergeCell ref="F1:L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BF0D-923B-4084-B011-F1F3993A42AC}">
  <sheetPr>
    <tabColor rgb="FFC00000"/>
  </sheetPr>
  <dimension ref="A2:L38"/>
  <sheetViews>
    <sheetView workbookViewId="0">
      <selection activeCell="C14" sqref="C14"/>
    </sheetView>
  </sheetViews>
  <sheetFormatPr defaultColWidth="9.109375" defaultRowHeight="13.2"/>
  <cols>
    <col min="1" max="1" width="3.88671875" style="5" customWidth="1"/>
    <col min="2" max="2" width="12.21875" style="5" customWidth="1"/>
    <col min="3" max="3" width="8.77734375" style="5" customWidth="1"/>
    <col min="4" max="4" width="13.5546875" style="5" customWidth="1"/>
    <col min="5" max="5" width="13.6640625" style="5" customWidth="1"/>
    <col min="6" max="16384" width="9.109375" style="5"/>
  </cols>
  <sheetData>
    <row r="2" spans="2:12" ht="32.549999999999997" customHeight="1">
      <c r="B2" s="93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>
      <c r="B3" s="6" t="s">
        <v>3</v>
      </c>
      <c r="C3" s="7"/>
      <c r="D3" s="7"/>
      <c r="E3" s="7"/>
      <c r="F3" s="8"/>
    </row>
    <row r="4" spans="2:12">
      <c r="B4" s="9" t="s">
        <v>4</v>
      </c>
      <c r="C4" s="10"/>
      <c r="D4" s="10"/>
      <c r="E4" s="10"/>
      <c r="F4" s="11"/>
    </row>
    <row r="5" spans="2:12">
      <c r="B5" s="94" t="s">
        <v>5</v>
      </c>
      <c r="C5" s="95"/>
      <c r="D5" s="95"/>
      <c r="E5" s="95"/>
      <c r="F5" s="96"/>
      <c r="G5" s="12"/>
    </row>
    <row r="6" spans="2:12">
      <c r="B6" s="97"/>
      <c r="C6" s="98"/>
      <c r="D6" s="98"/>
      <c r="E6" s="98"/>
      <c r="F6" s="99"/>
      <c r="G6" s="12"/>
    </row>
    <row r="7" spans="2:12" ht="12" customHeight="1"/>
    <row r="8" spans="2:12" ht="34.5" customHeight="1">
      <c r="B8" s="13" t="s">
        <v>6</v>
      </c>
      <c r="C8" s="14"/>
    </row>
    <row r="9" spans="2:12" ht="15">
      <c r="B9" s="15" t="s">
        <v>7</v>
      </c>
      <c r="C9" s="16" t="s">
        <v>0</v>
      </c>
    </row>
    <row r="10" spans="2:12">
      <c r="B10" s="17">
        <v>37258</v>
      </c>
      <c r="C10" s="18">
        <v>10</v>
      </c>
    </row>
    <row r="11" spans="2:12">
      <c r="B11" s="19">
        <v>37259</v>
      </c>
      <c r="C11" s="18">
        <v>6</v>
      </c>
    </row>
    <row r="12" spans="2:12">
      <c r="B12" s="19">
        <v>37260</v>
      </c>
      <c r="C12" s="18">
        <v>9</v>
      </c>
    </row>
    <row r="13" spans="2:12">
      <c r="B13" s="19">
        <v>37261</v>
      </c>
      <c r="C13" s="18">
        <v>7</v>
      </c>
    </row>
    <row r="14" spans="2:12">
      <c r="B14" s="19">
        <v>37262</v>
      </c>
      <c r="C14" s="18">
        <v>3</v>
      </c>
    </row>
    <row r="15" spans="2:12">
      <c r="B15" s="19">
        <v>37263</v>
      </c>
      <c r="C15" s="18">
        <v>9</v>
      </c>
      <c r="H15" s="5" t="s">
        <v>8</v>
      </c>
    </row>
    <row r="16" spans="2:12">
      <c r="B16" s="19">
        <v>37264</v>
      </c>
      <c r="C16" s="18">
        <v>8</v>
      </c>
    </row>
    <row r="17" spans="1:3">
      <c r="B17" s="19">
        <v>37265</v>
      </c>
      <c r="C17" s="18">
        <v>5</v>
      </c>
    </row>
    <row r="18" spans="1:3">
      <c r="B18" s="19">
        <v>37266</v>
      </c>
      <c r="C18" s="18">
        <v>4</v>
      </c>
    </row>
    <row r="19" spans="1:3" ht="12.75" customHeight="1">
      <c r="B19" s="19">
        <v>37267</v>
      </c>
      <c r="C19" s="18">
        <v>5</v>
      </c>
    </row>
    <row r="20" spans="1:3">
      <c r="B20" s="19">
        <v>37268</v>
      </c>
      <c r="C20" s="20">
        <v>2</v>
      </c>
    </row>
    <row r="21" spans="1:3" ht="12.75" customHeight="1">
      <c r="B21" s="19">
        <v>37269</v>
      </c>
      <c r="C21" s="20">
        <v>9</v>
      </c>
    </row>
    <row r="22" spans="1:3">
      <c r="B22" s="19">
        <v>37270</v>
      </c>
      <c r="C22" s="20">
        <v>3</v>
      </c>
    </row>
    <row r="23" spans="1:3">
      <c r="A23" s="5" t="s">
        <v>9</v>
      </c>
      <c r="B23" s="19">
        <v>37271</v>
      </c>
      <c r="C23" s="20">
        <v>5</v>
      </c>
    </row>
    <row r="24" spans="1:3">
      <c r="B24" s="19">
        <v>37272</v>
      </c>
      <c r="C24" s="20">
        <v>10</v>
      </c>
    </row>
    <row r="25" spans="1:3">
      <c r="B25" s="19">
        <v>37273</v>
      </c>
      <c r="C25" s="20">
        <v>12</v>
      </c>
    </row>
    <row r="26" spans="1:3">
      <c r="B26" s="19">
        <v>37274</v>
      </c>
      <c r="C26" s="20">
        <v>2</v>
      </c>
    </row>
    <row r="27" spans="1:3">
      <c r="B27" s="19">
        <v>37275</v>
      </c>
      <c r="C27" s="20">
        <v>3</v>
      </c>
    </row>
    <row r="28" spans="1:3">
      <c r="B28" s="19">
        <v>37276</v>
      </c>
      <c r="C28" s="20">
        <v>1</v>
      </c>
    </row>
    <row r="29" spans="1:3">
      <c r="B29" s="19">
        <v>37277</v>
      </c>
      <c r="C29" s="20">
        <v>5</v>
      </c>
    </row>
    <row r="30" spans="1:3">
      <c r="B30" s="19">
        <v>37278</v>
      </c>
      <c r="C30" s="20">
        <v>3</v>
      </c>
    </row>
    <row r="31" spans="1:3">
      <c r="B31" s="19">
        <v>37279</v>
      </c>
      <c r="C31" s="20">
        <v>2</v>
      </c>
    </row>
    <row r="32" spans="1:3">
      <c r="B32" s="19">
        <v>37280</v>
      </c>
      <c r="C32" s="20">
        <v>4</v>
      </c>
    </row>
    <row r="33" spans="2:3">
      <c r="B33" s="19">
        <v>37281</v>
      </c>
      <c r="C33" s="20">
        <v>3</v>
      </c>
    </row>
    <row r="34" spans="2:3">
      <c r="B34" s="19">
        <v>37282</v>
      </c>
      <c r="C34" s="20">
        <v>2.5</v>
      </c>
    </row>
    <row r="35" spans="2:3">
      <c r="B35" s="19">
        <v>37283</v>
      </c>
      <c r="C35" s="20">
        <v>2.2000000000000002</v>
      </c>
    </row>
    <row r="36" spans="2:3">
      <c r="B36" s="19">
        <v>37284</v>
      </c>
      <c r="C36" s="20">
        <v>4</v>
      </c>
    </row>
    <row r="37" spans="2:3">
      <c r="B37" s="19">
        <v>37285</v>
      </c>
      <c r="C37" s="20">
        <v>5</v>
      </c>
    </row>
    <row r="38" spans="2:3">
      <c r="B38" s="21">
        <v>37286</v>
      </c>
      <c r="C38" s="22">
        <v>3</v>
      </c>
    </row>
  </sheetData>
  <mergeCells count="2">
    <mergeCell ref="B2:L2"/>
    <mergeCell ref="B5:F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71C2-43CD-4EB6-AF76-BDD2BF3CFA1C}">
  <sheetPr>
    <tabColor rgb="FFCCCC00"/>
  </sheetPr>
  <dimension ref="A1:L40"/>
  <sheetViews>
    <sheetView workbookViewId="0">
      <selection activeCell="P8" sqref="P8"/>
    </sheetView>
  </sheetViews>
  <sheetFormatPr defaultColWidth="8.77734375" defaultRowHeight="14.4"/>
  <cols>
    <col min="1" max="1" width="19.109375" style="2" customWidth="1"/>
    <col min="2" max="3" width="8.77734375" style="2"/>
    <col min="4" max="4" width="12.44140625" style="2" customWidth="1"/>
    <col min="5" max="5" width="12.77734375" style="2" customWidth="1"/>
    <col min="6" max="16384" width="8.77734375" style="2"/>
  </cols>
  <sheetData>
    <row r="1" spans="1:12" ht="29.4">
      <c r="A1" s="100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6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4" spans="1:12">
      <c r="A4" s="80" t="s">
        <v>37</v>
      </c>
      <c r="B4" s="69" t="s">
        <v>38</v>
      </c>
      <c r="C4" s="81" t="s">
        <v>39</v>
      </c>
    </row>
    <row r="5" spans="1:12">
      <c r="A5" s="70">
        <v>1020</v>
      </c>
      <c r="B5" s="71">
        <v>840</v>
      </c>
      <c r="C5" s="72">
        <v>1430</v>
      </c>
    </row>
    <row r="6" spans="1:12">
      <c r="A6" s="70">
        <v>1560</v>
      </c>
      <c r="B6" s="71">
        <v>940</v>
      </c>
      <c r="C6" s="72">
        <v>1750</v>
      </c>
    </row>
    <row r="7" spans="1:12">
      <c r="A7" s="70">
        <v>560</v>
      </c>
      <c r="B7" s="71">
        <v>780</v>
      </c>
      <c r="C7" s="72">
        <v>870</v>
      </c>
    </row>
    <row r="8" spans="1:12">
      <c r="A8" s="70">
        <v>780</v>
      </c>
      <c r="B8" s="71">
        <v>650</v>
      </c>
      <c r="C8" s="72">
        <v>920</v>
      </c>
    </row>
    <row r="9" spans="1:12">
      <c r="A9" s="70">
        <v>990</v>
      </c>
      <c r="B9" s="71">
        <v>720</v>
      </c>
      <c r="C9" s="72">
        <v>1300</v>
      </c>
    </row>
    <row r="10" spans="1:12">
      <c r="A10" s="70">
        <v>670</v>
      </c>
      <c r="B10" s="71">
        <v>430</v>
      </c>
      <c r="C10" s="72">
        <v>890</v>
      </c>
    </row>
    <row r="11" spans="1:12">
      <c r="A11" s="70">
        <v>510</v>
      </c>
      <c r="B11" s="71">
        <v>1850</v>
      </c>
      <c r="C11" s="72">
        <v>740</v>
      </c>
    </row>
    <row r="12" spans="1:12">
      <c r="A12" s="70">
        <v>490</v>
      </c>
      <c r="B12" s="71">
        <v>300</v>
      </c>
      <c r="C12" s="72">
        <v>720</v>
      </c>
    </row>
    <row r="13" spans="1:12">
      <c r="A13" s="70">
        <v>380</v>
      </c>
      <c r="B13" s="71">
        <v>360</v>
      </c>
      <c r="C13" s="72">
        <v>430</v>
      </c>
    </row>
    <row r="14" spans="1:12">
      <c r="A14" s="73">
        <v>880</v>
      </c>
      <c r="B14" s="74">
        <v>690</v>
      </c>
      <c r="C14" s="75">
        <v>1050</v>
      </c>
    </row>
    <row r="16" spans="1:12">
      <c r="A16" s="2" t="s">
        <v>40</v>
      </c>
      <c r="B16" s="2">
        <f>MIN(A5:A14)</f>
        <v>380</v>
      </c>
    </row>
    <row r="17" spans="1:5">
      <c r="A17" s="2" t="s">
        <v>41</v>
      </c>
      <c r="B17" s="2">
        <f>_xlfn.QUARTILE.INC(A5:A14,1)</f>
        <v>522.5</v>
      </c>
    </row>
    <row r="18" spans="1:5">
      <c r="A18" s="2" t="s">
        <v>42</v>
      </c>
      <c r="B18" s="2">
        <f>MEDIAN(A5:A14)</f>
        <v>725</v>
      </c>
    </row>
    <row r="19" spans="1:5">
      <c r="A19" s="2" t="s">
        <v>43</v>
      </c>
      <c r="B19" s="2">
        <f>_xlfn.QUARTILE.INC(A5:A14,3)</f>
        <v>962.5</v>
      </c>
    </row>
    <row r="20" spans="1:5">
      <c r="A20" s="2" t="s">
        <v>44</v>
      </c>
      <c r="B20" s="2">
        <f>MAX(A5:A14)</f>
        <v>1560</v>
      </c>
    </row>
    <row r="22" spans="1:5">
      <c r="A22" s="2" t="s">
        <v>45</v>
      </c>
      <c r="E22" s="82" t="s">
        <v>46</v>
      </c>
    </row>
    <row r="23" spans="1:5">
      <c r="A23" s="2" t="s">
        <v>40</v>
      </c>
      <c r="E23" s="76">
        <f>MIN(A5:A14)</f>
        <v>380</v>
      </c>
    </row>
    <row r="24" spans="1:5">
      <c r="A24" s="2" t="s">
        <v>47</v>
      </c>
      <c r="E24" s="76">
        <f>B17-B16</f>
        <v>142.5</v>
      </c>
    </row>
    <row r="25" spans="1:5">
      <c r="A25" s="2" t="s">
        <v>48</v>
      </c>
      <c r="E25" s="76">
        <f>B18-B17</f>
        <v>202.5</v>
      </c>
    </row>
    <row r="26" spans="1:5">
      <c r="A26" s="2" t="s">
        <v>49</v>
      </c>
      <c r="E26" s="76">
        <f>B19-B18</f>
        <v>237.5</v>
      </c>
    </row>
    <row r="27" spans="1:5">
      <c r="A27" s="2" t="s">
        <v>50</v>
      </c>
      <c r="E27" s="77">
        <f>B20-B19</f>
        <v>597.5</v>
      </c>
    </row>
    <row r="30" spans="1:5">
      <c r="A30" s="83" t="s">
        <v>37</v>
      </c>
    </row>
    <row r="31" spans="1:5">
      <c r="A31" s="78">
        <v>1020</v>
      </c>
    </row>
    <row r="32" spans="1:5">
      <c r="A32" s="78">
        <v>1560</v>
      </c>
    </row>
    <row r="33" spans="1:1">
      <c r="A33" s="78">
        <v>560</v>
      </c>
    </row>
    <row r="34" spans="1:1">
      <c r="A34" s="78">
        <v>780</v>
      </c>
    </row>
    <row r="35" spans="1:1">
      <c r="A35" s="78">
        <v>990</v>
      </c>
    </row>
    <row r="36" spans="1:1">
      <c r="A36" s="78">
        <v>670</v>
      </c>
    </row>
    <row r="37" spans="1:1">
      <c r="A37" s="78">
        <v>510</v>
      </c>
    </row>
    <row r="38" spans="1:1">
      <c r="A38" s="78">
        <v>490</v>
      </c>
    </row>
    <row r="39" spans="1:1">
      <c r="A39" s="78">
        <v>380</v>
      </c>
    </row>
    <row r="40" spans="1:1">
      <c r="A40" s="79">
        <v>880</v>
      </c>
    </row>
  </sheetData>
  <mergeCells count="2">
    <mergeCell ref="A1:L1"/>
    <mergeCell ref="A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Statistics - Variance</vt:lpstr>
      <vt:lpstr>Business Statistics-Exponential</vt:lpstr>
      <vt:lpstr>LSS - Value Strem Mapping</vt:lpstr>
      <vt:lpstr>LSS - Histogram</vt:lpstr>
      <vt:lpstr>LSS - Trend Chart</vt:lpstr>
      <vt:lpstr>Box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Florancic</dc:creator>
  <cp:lastModifiedBy>Michael Anderson</cp:lastModifiedBy>
  <dcterms:created xsi:type="dcterms:W3CDTF">2022-12-24T07:40:58Z</dcterms:created>
  <dcterms:modified xsi:type="dcterms:W3CDTF">2022-12-28T00:35:37Z</dcterms:modified>
</cp:coreProperties>
</file>